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455" activeTab="0"/>
  </bookViews>
  <sheets>
    <sheet name="primarie+infanzia" sheetId="1" r:id="rId1"/>
    <sheet name="sec.1 grado" sheetId="2" r:id="rId2"/>
    <sheet name="superiori" sheetId="3" r:id="rId3"/>
    <sheet name="residenzasuperiori" sheetId="4" r:id="rId4"/>
  </sheets>
  <definedNames/>
  <calcPr fullCalcOnLoad="1"/>
</workbook>
</file>

<file path=xl/sharedStrings.xml><?xml version="1.0" encoding="utf-8"?>
<sst xmlns="http://schemas.openxmlformats.org/spreadsheetml/2006/main" count="246" uniqueCount="155">
  <si>
    <t>ISTITUTI</t>
  </si>
  <si>
    <t xml:space="preserve"> </t>
  </si>
  <si>
    <t>TOTALE</t>
  </si>
  <si>
    <t>cls.          a.</t>
  </si>
  <si>
    <t>alun.</t>
  </si>
  <si>
    <t>CLS.</t>
  </si>
  <si>
    <t>ALUN.</t>
  </si>
  <si>
    <t>ITIS"P.LEVI"</t>
  </si>
  <si>
    <t>SCUOLE</t>
  </si>
  <si>
    <t>cls.</t>
  </si>
  <si>
    <t>alunni</t>
  </si>
  <si>
    <t xml:space="preserve">Classi  I^   </t>
  </si>
  <si>
    <t xml:space="preserve">Classi  II^   </t>
  </si>
  <si>
    <t xml:space="preserve">Classi  III^   </t>
  </si>
  <si>
    <t>SEZIONI</t>
  </si>
  <si>
    <t>MIRANO</t>
  </si>
  <si>
    <t xml:space="preserve">Classi  V^   </t>
  </si>
  <si>
    <t xml:space="preserve">Totale a. </t>
  </si>
  <si>
    <t xml:space="preserve">totali  a </t>
  </si>
  <si>
    <t>SEZ.1</t>
  </si>
  <si>
    <t>SEZ.2</t>
  </si>
  <si>
    <t>SEZ.3</t>
  </si>
  <si>
    <t>SEZ.4</t>
  </si>
  <si>
    <t>TOT. a.</t>
  </si>
  <si>
    <t>COMUNE DI MIRANO - UFFICIO PUBBLICA ISTRUZIONE</t>
  </si>
  <si>
    <t xml:space="preserve">Classi  I^  </t>
  </si>
  <si>
    <t>I.T.C."8 MARZO"</t>
  </si>
  <si>
    <t>I^</t>
  </si>
  <si>
    <t>II^</t>
  </si>
  <si>
    <t>III^</t>
  </si>
  <si>
    <t>IV^</t>
  </si>
  <si>
    <t>V^</t>
  </si>
  <si>
    <t>RIPARTIZIONE ALUNNI PER COMUNE DI RESIDENZA</t>
  </si>
  <si>
    <t>SCUOLE SUPERIORI</t>
  </si>
  <si>
    <t>COMUNE DI RESIDENZA</t>
  </si>
  <si>
    <t>MARTELLAGO</t>
  </si>
  <si>
    <t>NOALE</t>
  </si>
  <si>
    <t>SALZANO</t>
  </si>
  <si>
    <t>SCORZE'</t>
  </si>
  <si>
    <t>SPINEA</t>
  </si>
  <si>
    <t>MIRA</t>
  </si>
  <si>
    <t>DOLO</t>
  </si>
  <si>
    <t>PIANIGA</t>
  </si>
  <si>
    <t>VENEZIA - MESTRE</t>
  </si>
  <si>
    <t>ALTRI COMUNI</t>
  </si>
  <si>
    <t>TOT. CL.</t>
  </si>
  <si>
    <t>TOT.A</t>
  </si>
  <si>
    <t>Lic.S."MAJORANA"</t>
  </si>
  <si>
    <t xml:space="preserve">Lic.Class.Corner </t>
  </si>
  <si>
    <t xml:space="preserve">Lic.Ling. Corner </t>
  </si>
  <si>
    <t>*  : corsi triennali di qualifica post licenza media</t>
  </si>
  <si>
    <t>Tot. Complessivo licei</t>
  </si>
  <si>
    <t>PRIMARIE</t>
  </si>
  <si>
    <t>Totale alunni scuole primarie di Mirano</t>
  </si>
  <si>
    <t>Totali alunni scuole dell'infanzia statali</t>
  </si>
  <si>
    <t>Manutenzione e assistenza tecnica</t>
  </si>
  <si>
    <t>G. CARDUCCI</t>
  </si>
  <si>
    <t>A. MANZONI</t>
  </si>
  <si>
    <t>DANTE ALIGHIERI</t>
  </si>
  <si>
    <t>S. PELLICO</t>
  </si>
  <si>
    <t>Scaltenigo</t>
  </si>
  <si>
    <t>Ballò</t>
  </si>
  <si>
    <t>Mirano</t>
  </si>
  <si>
    <t>Campocroce</t>
  </si>
  <si>
    <t xml:space="preserve">n. cls. </t>
  </si>
  <si>
    <t>n. alunni</t>
  </si>
  <si>
    <t>Classi  IV^</t>
  </si>
  <si>
    <t>totale sc. primarie</t>
  </si>
  <si>
    <t>classi</t>
  </si>
  <si>
    <t>Ist. Compr. Mirano 1</t>
  </si>
  <si>
    <t>F. PETRARCA</t>
  </si>
  <si>
    <t>A. AZZOLINI</t>
  </si>
  <si>
    <t>V. ALFIERI</t>
  </si>
  <si>
    <t>Zianigo</t>
  </si>
  <si>
    <t xml:space="preserve">Classi  IV^ </t>
  </si>
  <si>
    <t>Ist. Compr. Mirano 2</t>
  </si>
  <si>
    <t>W. Ferrari</t>
  </si>
  <si>
    <t>Meneghetti</t>
  </si>
  <si>
    <t>Villa Saggiotti</t>
  </si>
  <si>
    <t>C. Collodi</t>
  </si>
  <si>
    <t>Zanetti Meneghini</t>
  </si>
  <si>
    <t>Istituto Comprensivo Mirano 1</t>
  </si>
  <si>
    <t>Giuseppe Mazzini</t>
  </si>
  <si>
    <t>n. cls.</t>
  </si>
  <si>
    <t>Totali</t>
  </si>
  <si>
    <t>Leonardo da Vinci</t>
  </si>
  <si>
    <t>sede via W. Ferrari</t>
  </si>
  <si>
    <t>sede Scaltenigo</t>
  </si>
  <si>
    <t>Totale alunni iscritti scuole secondarie di primo grado</t>
  </si>
  <si>
    <t>Tot. secondarie di primo grado</t>
  </si>
  <si>
    <t>Ist. Profess. "G. PONTI"</t>
  </si>
  <si>
    <t>Ist. Profess. "K.Lorenz"</t>
  </si>
  <si>
    <t>Iscritti scuole primarie</t>
  </si>
  <si>
    <t xml:space="preserve">ISTITUTO COMPRENSIVO MIRANO 1 </t>
  </si>
  <si>
    <t>ISTITUTO COMPRENSIVO MIRANO 2</t>
  </si>
  <si>
    <t>Iscritti scuole dell'infanzia</t>
  </si>
  <si>
    <t xml:space="preserve">Scuola </t>
  </si>
  <si>
    <t>TOT.</t>
  </si>
  <si>
    <t>Totali sezioni scuole dell'infanzia statali</t>
  </si>
  <si>
    <t>Iscritti scuole secondarie di primo grado</t>
  </si>
  <si>
    <t>Iscritti scuola secondaria di primo grado</t>
  </si>
  <si>
    <t>Scientifico</t>
  </si>
  <si>
    <t>Opzione - Scienze Applicate</t>
  </si>
  <si>
    <t>SANTA MARIA DI SALA</t>
  </si>
  <si>
    <t>Manutenzione e assistenza tecnica-apparati, impianti tecnici industriali e civili</t>
  </si>
  <si>
    <t>Manutenzione e assistenza tecnica-sistemi energetici</t>
  </si>
  <si>
    <t>Elettrotecnica</t>
  </si>
  <si>
    <t xml:space="preserve">Elettronica </t>
  </si>
  <si>
    <t xml:space="preserve">Informatica </t>
  </si>
  <si>
    <t>Biotecnologie sanitarie</t>
  </si>
  <si>
    <t>Biotecnologie ambientali</t>
  </si>
  <si>
    <t>Meccanica e Meccatronica</t>
  </si>
  <si>
    <t>Servizi sanità e assistenza sociale</t>
  </si>
  <si>
    <t>Centro Permanente di Istruzione per adulti - C.P.I.A. Mirano</t>
  </si>
  <si>
    <t>Geometri E.T.A.</t>
  </si>
  <si>
    <t>Turistico ITER</t>
  </si>
  <si>
    <t>Automazione</t>
  </si>
  <si>
    <t>Chimica e materiali</t>
  </si>
  <si>
    <t>Meccanico*</t>
  </si>
  <si>
    <t>Elettrico*</t>
  </si>
  <si>
    <t>Meccanico auto*</t>
  </si>
  <si>
    <t>Punto vendita*</t>
  </si>
  <si>
    <t>Guidato*</t>
  </si>
  <si>
    <t xml:space="preserve">Parrucchiere* </t>
  </si>
  <si>
    <t>EN.GI.M.</t>
  </si>
  <si>
    <t>#: corso di abilitazione professionale</t>
  </si>
  <si>
    <t>^: corso di diploma professionale</t>
  </si>
  <si>
    <t>Corso alfabetizzazione livello A1</t>
  </si>
  <si>
    <t>Corso alfabetizzazione livello A2</t>
  </si>
  <si>
    <t>Corso alfabetizzazione livello B1</t>
  </si>
  <si>
    <t>ISTITUTO COMPRENSIVO MIRANO 1 - A.S. 2020/2021</t>
  </si>
  <si>
    <t>ISTITUTO COMPRENSIVO MIRANO 2 - A.S. 2020/2021</t>
  </si>
  <si>
    <t>SCUOLE    SUPERIORI     -  A. S.   2020/2021</t>
  </si>
  <si>
    <t>ISCRIZIONI ANNO SCOLASTICO 2020/2021</t>
  </si>
  <si>
    <t>Amministrazione Finanza e Marketing</t>
  </si>
  <si>
    <t>Tecnologie del legno nelle costruzioni</t>
  </si>
  <si>
    <t>Relazioni internazionali per il marketing</t>
  </si>
  <si>
    <t>Sistemi informativi aziendali</t>
  </si>
  <si>
    <t>Servizi per l'agricoltura opzione valorizzazione</t>
  </si>
  <si>
    <t>Agricoltura, sviluppo rurale, valorizzazione dei prodotti del territorio e gestione delle risorse forestali e montane</t>
  </si>
  <si>
    <t>Ist. Tecnico "K.Lorenz"</t>
  </si>
  <si>
    <t>Produzioni e trasformazioni</t>
  </si>
  <si>
    <t>Agraria, agroalimentare e agroindustria</t>
  </si>
  <si>
    <t>Gestione dell'ambiente e del territorio</t>
  </si>
  <si>
    <t>biennio chimica-materiali-biotecnologie</t>
  </si>
  <si>
    <t>biennio elettronica-elettrotecnica</t>
  </si>
  <si>
    <t>biennio informatica-telecomunicazioni</t>
  </si>
  <si>
    <t>biennio meccanica-meccatronica</t>
  </si>
  <si>
    <t>Manutenzione e assistenza tecnica-manutenzione ed installazione diimpianti elettrici, idraulici - civile e servizi</t>
  </si>
  <si>
    <t>Manutenzione e assistenza tecnica-manitenzione ed installazione di macchine ed apparecchiature . Industriale</t>
  </si>
  <si>
    <t>ELE-OSV#</t>
  </si>
  <si>
    <t>MEC-MAU#</t>
  </si>
  <si>
    <t>Acconciatura</t>
  </si>
  <si>
    <t>Corso alfabetizzazione livello A0</t>
  </si>
  <si>
    <t>Licenza media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</si>
</sst>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</numFmts>
  <fonts count="45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19" xfId="0" applyFont="1" applyBorder="1" applyAlignment="1" quotePrefix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 quotePrefix="1">
      <alignment horizontal="left"/>
    </xf>
    <xf numFmtId="0" fontId="0" fillId="0" borderId="0" xfId="0" applyFont="1" applyAlignment="1">
      <alignment wrapText="1"/>
    </xf>
    <xf numFmtId="0" fontId="1" fillId="0" borderId="0" xfId="0" applyNumberFormat="1" applyFont="1" applyAlignment="1">
      <alignment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 wrapText="1"/>
    </xf>
    <xf numFmtId="0" fontId="5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5" fillId="0" borderId="0" xfId="0" applyFont="1" applyAlignment="1">
      <alignment horizontal="left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1" fillId="0" borderId="35" xfId="0" applyFont="1" applyBorder="1" applyAlignment="1">
      <alignment/>
    </xf>
    <xf numFmtId="0" fontId="5" fillId="0" borderId="35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0" xfId="0" applyBorder="1" applyAlignment="1">
      <alignment/>
    </xf>
    <xf numFmtId="0" fontId="5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 quotePrefix="1">
      <alignment horizontal="left"/>
    </xf>
    <xf numFmtId="0" fontId="1" fillId="0" borderId="3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5" fillId="0" borderId="19" xfId="0" applyFont="1" applyBorder="1" applyAlignment="1">
      <alignment horizontal="left"/>
    </xf>
    <xf numFmtId="0" fontId="0" fillId="0" borderId="3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15" xfId="0" applyFont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0"/>
  <sheetViews>
    <sheetView tabSelected="1" zoomScalePageLayoutView="0" workbookViewId="0" topLeftCell="A34">
      <selection activeCell="M31" sqref="M31"/>
    </sheetView>
  </sheetViews>
  <sheetFormatPr defaultColWidth="9.140625" defaultRowHeight="12.75"/>
  <cols>
    <col min="1" max="1" width="2.57421875" style="1" customWidth="1"/>
    <col min="2" max="2" width="11.28125" style="1" customWidth="1"/>
    <col min="3" max="3" width="10.00390625" style="1" customWidth="1"/>
    <col min="4" max="4" width="10.421875" style="1" customWidth="1"/>
    <col min="5" max="5" width="7.7109375" style="1" customWidth="1"/>
    <col min="6" max="8" width="10.00390625" style="1" customWidth="1"/>
    <col min="9" max="9" width="7.7109375" style="1" customWidth="1"/>
    <col min="10" max="10" width="8.421875" style="1" customWidth="1"/>
    <col min="11" max="16384" width="9.140625" style="1" customWidth="1"/>
  </cols>
  <sheetData>
    <row r="1" ht="15">
      <c r="C1" s="18" t="s">
        <v>24</v>
      </c>
    </row>
    <row r="2" ht="15.75" thickBot="1">
      <c r="C2" s="18"/>
    </row>
    <row r="3" spans="3:10" ht="15.75" thickBot="1">
      <c r="C3" s="18"/>
      <c r="E3" s="30" t="s">
        <v>53</v>
      </c>
      <c r="F3" s="49"/>
      <c r="G3" s="49"/>
      <c r="H3" s="25"/>
      <c r="I3" s="26"/>
      <c r="J3" s="47"/>
    </row>
    <row r="4" spans="3:9" ht="15">
      <c r="C4" s="18"/>
      <c r="G4" s="46" t="s">
        <v>9</v>
      </c>
      <c r="H4" s="46" t="s">
        <v>10</v>
      </c>
      <c r="I4" s="18"/>
    </row>
    <row r="5" spans="3:9" ht="15.75" thickBot="1">
      <c r="C5" s="18"/>
      <c r="G5" s="29">
        <f>H19+G34</f>
        <v>55</v>
      </c>
      <c r="H5" s="29">
        <f>SUM(I19+H34)</f>
        <v>1094</v>
      </c>
      <c r="I5" s="18"/>
    </row>
    <row r="6" spans="7:9" ht="15">
      <c r="G6" s="53"/>
      <c r="H6" s="53"/>
      <c r="I6" s="33"/>
    </row>
    <row r="7" ht="15">
      <c r="B7" s="56" t="s">
        <v>130</v>
      </c>
    </row>
    <row r="8" spans="2:4" ht="15">
      <c r="B8" s="18" t="s">
        <v>92</v>
      </c>
      <c r="D8" s="17"/>
    </row>
    <row r="9" spans="2:10" ht="14.25">
      <c r="B9" s="3" t="s">
        <v>8</v>
      </c>
      <c r="C9" s="3" t="s">
        <v>56</v>
      </c>
      <c r="D9" s="4"/>
      <c r="E9" s="3" t="s">
        <v>57</v>
      </c>
      <c r="F9" s="4"/>
      <c r="G9" s="3" t="s">
        <v>58</v>
      </c>
      <c r="H9" s="4"/>
      <c r="I9" s="3" t="s">
        <v>59</v>
      </c>
      <c r="J9" s="4"/>
    </row>
    <row r="10" spans="2:10" ht="14.25">
      <c r="B10" s="57" t="s">
        <v>52</v>
      </c>
      <c r="C10" s="5" t="s">
        <v>60</v>
      </c>
      <c r="D10" s="6"/>
      <c r="E10" s="5" t="s">
        <v>61</v>
      </c>
      <c r="F10" s="6"/>
      <c r="G10" s="5" t="s">
        <v>62</v>
      </c>
      <c r="H10" s="6"/>
      <c r="I10" s="57" t="s">
        <v>63</v>
      </c>
      <c r="J10" s="58"/>
    </row>
    <row r="11" spans="2:10" ht="14.25">
      <c r="B11" s="9"/>
      <c r="C11" s="7" t="s">
        <v>64</v>
      </c>
      <c r="D11" s="7" t="s">
        <v>65</v>
      </c>
      <c r="E11" s="7" t="s">
        <v>64</v>
      </c>
      <c r="F11" s="7" t="s">
        <v>65</v>
      </c>
      <c r="G11" s="7" t="s">
        <v>64</v>
      </c>
      <c r="H11" s="7" t="s">
        <v>65</v>
      </c>
      <c r="I11" s="7" t="s">
        <v>64</v>
      </c>
      <c r="J11" s="7" t="s">
        <v>65</v>
      </c>
    </row>
    <row r="12" spans="2:10" ht="14.25">
      <c r="B12" s="7" t="s">
        <v>11</v>
      </c>
      <c r="C12" s="7">
        <v>1</v>
      </c>
      <c r="D12" s="7">
        <v>20</v>
      </c>
      <c r="E12" s="7">
        <v>1</v>
      </c>
      <c r="F12" s="7">
        <v>16</v>
      </c>
      <c r="G12" s="7">
        <v>2</v>
      </c>
      <c r="H12" s="7">
        <v>39</v>
      </c>
      <c r="I12" s="7">
        <v>1</v>
      </c>
      <c r="J12" s="7">
        <v>19</v>
      </c>
    </row>
    <row r="13" spans="2:10" ht="14.25">
      <c r="B13" s="9" t="s">
        <v>12</v>
      </c>
      <c r="C13" s="7">
        <v>1</v>
      </c>
      <c r="D13" s="7">
        <v>20</v>
      </c>
      <c r="E13" s="7">
        <v>1</v>
      </c>
      <c r="F13" s="7">
        <v>10</v>
      </c>
      <c r="G13" s="7">
        <v>3</v>
      </c>
      <c r="H13" s="7">
        <v>61</v>
      </c>
      <c r="I13" s="7">
        <v>1</v>
      </c>
      <c r="J13" s="7">
        <v>18</v>
      </c>
    </row>
    <row r="14" spans="2:10" ht="14.25">
      <c r="B14" s="9" t="s">
        <v>13</v>
      </c>
      <c r="C14" s="7">
        <v>1</v>
      </c>
      <c r="D14" s="7">
        <v>20</v>
      </c>
      <c r="E14" s="7">
        <v>1</v>
      </c>
      <c r="F14" s="7">
        <v>16</v>
      </c>
      <c r="G14" s="7">
        <v>3</v>
      </c>
      <c r="H14" s="7">
        <v>61</v>
      </c>
      <c r="I14" s="7"/>
      <c r="J14" s="7"/>
    </row>
    <row r="15" spans="2:10" ht="14.25">
      <c r="B15" s="9" t="s">
        <v>66</v>
      </c>
      <c r="C15" s="7">
        <v>1</v>
      </c>
      <c r="D15" s="7">
        <v>22</v>
      </c>
      <c r="E15" s="7">
        <v>1</v>
      </c>
      <c r="F15" s="7">
        <v>16</v>
      </c>
      <c r="G15" s="7">
        <v>3</v>
      </c>
      <c r="H15" s="7">
        <v>68</v>
      </c>
      <c r="I15" s="7">
        <v>1</v>
      </c>
      <c r="J15" s="7">
        <v>18</v>
      </c>
    </row>
    <row r="16" spans="2:10" ht="14.25">
      <c r="B16" s="9" t="s">
        <v>16</v>
      </c>
      <c r="C16" s="7">
        <v>1</v>
      </c>
      <c r="D16" s="7">
        <v>25</v>
      </c>
      <c r="E16" s="7">
        <v>1</v>
      </c>
      <c r="F16" s="7">
        <v>14</v>
      </c>
      <c r="G16" s="7">
        <v>3</v>
      </c>
      <c r="H16" s="7">
        <v>63</v>
      </c>
      <c r="I16" s="7">
        <v>1</v>
      </c>
      <c r="J16" s="7">
        <v>21</v>
      </c>
    </row>
    <row r="17" spans="2:10" ht="15" thickBot="1">
      <c r="B17" s="9" t="s">
        <v>17</v>
      </c>
      <c r="C17" s="7">
        <f aca="true" t="shared" si="0" ref="C17:J17">SUM(C12:C16)</f>
        <v>5</v>
      </c>
      <c r="D17" s="7">
        <f t="shared" si="0"/>
        <v>107</v>
      </c>
      <c r="E17" s="7">
        <f t="shared" si="0"/>
        <v>5</v>
      </c>
      <c r="F17" s="7">
        <f t="shared" si="0"/>
        <v>72</v>
      </c>
      <c r="G17" s="7">
        <f t="shared" si="0"/>
        <v>14</v>
      </c>
      <c r="H17" s="7">
        <f t="shared" si="0"/>
        <v>292</v>
      </c>
      <c r="I17" s="7">
        <f t="shared" si="0"/>
        <v>4</v>
      </c>
      <c r="J17" s="7">
        <f t="shared" si="0"/>
        <v>76</v>
      </c>
    </row>
    <row r="18" spans="2:9" ht="15">
      <c r="B18" s="1" t="s">
        <v>1</v>
      </c>
      <c r="E18" s="59" t="s">
        <v>67</v>
      </c>
      <c r="F18" s="60"/>
      <c r="G18" s="61"/>
      <c r="H18" s="28" t="s">
        <v>68</v>
      </c>
      <c r="I18" s="28" t="s">
        <v>10</v>
      </c>
    </row>
    <row r="19" spans="5:9" ht="15.75" thickBot="1">
      <c r="E19" s="62" t="s">
        <v>69</v>
      </c>
      <c r="F19" s="63"/>
      <c r="G19" s="64"/>
      <c r="H19" s="29">
        <f>SUM(C17+E17+G17+I17)</f>
        <v>28</v>
      </c>
      <c r="I19" s="29">
        <f>SUM(D17+F17+H17+J17)</f>
        <v>547</v>
      </c>
    </row>
    <row r="20" spans="5:9" ht="15">
      <c r="E20" s="34"/>
      <c r="F20" s="34"/>
      <c r="G20" s="47"/>
      <c r="H20" s="53"/>
      <c r="I20" s="53"/>
    </row>
    <row r="21" spans="6:9" ht="15">
      <c r="F21" s="33"/>
      <c r="G21" s="33"/>
      <c r="H21" s="53"/>
      <c r="I21" s="47"/>
    </row>
    <row r="22" spans="2:9" ht="15">
      <c r="B22" s="56" t="s">
        <v>131</v>
      </c>
      <c r="I22" s="47"/>
    </row>
    <row r="23" spans="2:9" ht="15">
      <c r="B23" s="18" t="s">
        <v>92</v>
      </c>
      <c r="E23" s="17"/>
      <c r="I23" s="47"/>
    </row>
    <row r="24" spans="2:9" ht="14.25">
      <c r="B24" s="2" t="s">
        <v>8</v>
      </c>
      <c r="C24" s="3" t="s">
        <v>70</v>
      </c>
      <c r="D24" s="4"/>
      <c r="E24" s="3" t="s">
        <v>71</v>
      </c>
      <c r="F24" s="4"/>
      <c r="G24" s="3" t="s">
        <v>72</v>
      </c>
      <c r="H24" s="4"/>
      <c r="I24" s="47"/>
    </row>
    <row r="25" spans="2:9" ht="14.25">
      <c r="B25" s="8" t="s">
        <v>52</v>
      </c>
      <c r="C25" s="5" t="s">
        <v>62</v>
      </c>
      <c r="D25" s="6"/>
      <c r="E25" s="57" t="s">
        <v>62</v>
      </c>
      <c r="F25" s="58"/>
      <c r="G25" s="57" t="s">
        <v>73</v>
      </c>
      <c r="H25" s="58"/>
      <c r="I25" s="47"/>
    </row>
    <row r="26" spans="2:9" ht="14.25">
      <c r="B26" s="7"/>
      <c r="C26" s="7" t="s">
        <v>64</v>
      </c>
      <c r="D26" s="7" t="s">
        <v>65</v>
      </c>
      <c r="E26" s="7" t="s">
        <v>64</v>
      </c>
      <c r="F26" s="7" t="s">
        <v>65</v>
      </c>
      <c r="G26" s="7" t="s">
        <v>64</v>
      </c>
      <c r="H26" s="7" t="s">
        <v>65</v>
      </c>
      <c r="I26" s="47"/>
    </row>
    <row r="27" spans="2:9" ht="14.25">
      <c r="B27" s="7" t="s">
        <v>11</v>
      </c>
      <c r="C27" s="1">
        <v>2</v>
      </c>
      <c r="D27" s="1">
        <v>36</v>
      </c>
      <c r="E27" s="7">
        <v>2</v>
      </c>
      <c r="F27" s="7">
        <v>52</v>
      </c>
      <c r="G27" s="7">
        <v>1</v>
      </c>
      <c r="H27" s="7">
        <v>22</v>
      </c>
      <c r="I27" s="47"/>
    </row>
    <row r="28" spans="2:9" ht="14.25">
      <c r="B28" s="7" t="s">
        <v>12</v>
      </c>
      <c r="C28" s="7">
        <v>2</v>
      </c>
      <c r="D28" s="7">
        <v>43</v>
      </c>
      <c r="E28" s="7">
        <v>2</v>
      </c>
      <c r="F28" s="7">
        <v>45</v>
      </c>
      <c r="G28" s="7">
        <v>2</v>
      </c>
      <c r="H28" s="7">
        <v>32</v>
      </c>
      <c r="I28" s="47"/>
    </row>
    <row r="29" spans="2:9" ht="14.25">
      <c r="B29" s="7" t="s">
        <v>13</v>
      </c>
      <c r="C29" s="7">
        <v>2</v>
      </c>
      <c r="D29" s="7">
        <v>43</v>
      </c>
      <c r="E29" s="7">
        <v>2</v>
      </c>
      <c r="F29" s="7">
        <v>43</v>
      </c>
      <c r="G29" s="7">
        <v>2</v>
      </c>
      <c r="H29" s="7">
        <v>35</v>
      </c>
      <c r="I29" s="47"/>
    </row>
    <row r="30" spans="2:9" ht="14.25">
      <c r="B30" s="7" t="s">
        <v>74</v>
      </c>
      <c r="C30" s="7">
        <v>2</v>
      </c>
      <c r="D30" s="7">
        <v>50</v>
      </c>
      <c r="E30" s="7">
        <v>2</v>
      </c>
      <c r="F30" s="7">
        <v>42</v>
      </c>
      <c r="G30" s="7"/>
      <c r="H30" s="7"/>
      <c r="I30" s="47"/>
    </row>
    <row r="31" spans="2:9" ht="14.25">
      <c r="B31" s="7" t="s">
        <v>16</v>
      </c>
      <c r="C31" s="7">
        <v>2</v>
      </c>
      <c r="D31" s="7">
        <v>29</v>
      </c>
      <c r="E31" s="7">
        <v>3</v>
      </c>
      <c r="F31" s="7">
        <v>54</v>
      </c>
      <c r="G31" s="7">
        <v>1</v>
      </c>
      <c r="H31" s="7">
        <v>21</v>
      </c>
      <c r="I31" s="47"/>
    </row>
    <row r="32" spans="2:8" ht="15" thickBot="1">
      <c r="B32" s="7" t="s">
        <v>18</v>
      </c>
      <c r="C32" s="7">
        <f aca="true" t="shared" si="1" ref="C32:H32">SUM(C27:C31)</f>
        <v>10</v>
      </c>
      <c r="D32" s="7">
        <f t="shared" si="1"/>
        <v>201</v>
      </c>
      <c r="E32" s="7">
        <f t="shared" si="1"/>
        <v>11</v>
      </c>
      <c r="F32" s="7">
        <f>SUM(F27:F31)</f>
        <v>236</v>
      </c>
      <c r="G32" s="7">
        <f t="shared" si="1"/>
        <v>6</v>
      </c>
      <c r="H32" s="7">
        <f t="shared" si="1"/>
        <v>110</v>
      </c>
    </row>
    <row r="33" spans="4:8" ht="15">
      <c r="D33" s="59" t="s">
        <v>67</v>
      </c>
      <c r="E33" s="60"/>
      <c r="F33" s="61"/>
      <c r="G33" s="28" t="s">
        <v>68</v>
      </c>
      <c r="H33" s="28" t="s">
        <v>10</v>
      </c>
    </row>
    <row r="34" spans="4:8" ht="15.75" thickBot="1">
      <c r="D34" s="62" t="s">
        <v>75</v>
      </c>
      <c r="E34" s="63"/>
      <c r="F34" s="64"/>
      <c r="G34" s="29">
        <f>SUM(C32+E32+G32)</f>
        <v>27</v>
      </c>
      <c r="H34" s="29">
        <f>SUM(D32+F32+H32)</f>
        <v>547</v>
      </c>
    </row>
    <row r="35" spans="5:8" ht="15">
      <c r="E35" s="33"/>
      <c r="F35" s="33"/>
      <c r="G35" s="53"/>
      <c r="H35" s="53"/>
    </row>
    <row r="36" spans="5:8" ht="15">
      <c r="E36" s="33"/>
      <c r="F36" s="33"/>
      <c r="G36" s="53"/>
      <c r="H36" s="53"/>
    </row>
    <row r="37" spans="2:9" ht="14.25">
      <c r="B37" s="97" t="s">
        <v>93</v>
      </c>
      <c r="C37" s="75"/>
      <c r="D37" s="75"/>
      <c r="E37" s="75"/>
      <c r="F37" s="97" t="s">
        <v>94</v>
      </c>
      <c r="G37" s="19"/>
      <c r="H37" s="19"/>
      <c r="I37" s="75"/>
    </row>
    <row r="38" spans="2:13" ht="15">
      <c r="B38" s="18" t="s">
        <v>95</v>
      </c>
      <c r="F38" s="18" t="s">
        <v>95</v>
      </c>
      <c r="J38" s="75"/>
      <c r="K38" s="75"/>
      <c r="L38" s="75"/>
      <c r="M38" s="75"/>
    </row>
    <row r="39" spans="2:13" ht="14.25">
      <c r="B39" s="80" t="s">
        <v>14</v>
      </c>
      <c r="C39" s="82" t="s">
        <v>96</v>
      </c>
      <c r="D39" s="86" t="s">
        <v>96</v>
      </c>
      <c r="E39" s="47"/>
      <c r="F39" s="98" t="s">
        <v>96</v>
      </c>
      <c r="G39" s="99" t="s">
        <v>96</v>
      </c>
      <c r="H39" s="100" t="s">
        <v>96</v>
      </c>
      <c r="I39" s="47"/>
      <c r="J39" s="81"/>
      <c r="K39" s="81"/>
      <c r="L39" s="47"/>
      <c r="M39" s="81"/>
    </row>
    <row r="40" spans="2:13" ht="25.5">
      <c r="B40" s="83"/>
      <c r="C40" s="84" t="s">
        <v>76</v>
      </c>
      <c r="D40" s="86" t="s">
        <v>77</v>
      </c>
      <c r="E40" s="47"/>
      <c r="F40" s="108" t="s">
        <v>78</v>
      </c>
      <c r="G40" s="101" t="s">
        <v>79</v>
      </c>
      <c r="H40" s="107" t="s">
        <v>80</v>
      </c>
      <c r="I40" s="47"/>
      <c r="J40" s="81"/>
      <c r="K40" s="81"/>
      <c r="L40" s="47"/>
      <c r="M40" s="81"/>
    </row>
    <row r="41" spans="2:13" ht="14.25">
      <c r="B41" s="85"/>
      <c r="C41" s="102" t="s">
        <v>65</v>
      </c>
      <c r="D41" s="103" t="s">
        <v>65</v>
      </c>
      <c r="E41" s="92"/>
      <c r="F41" s="89" t="s">
        <v>65</v>
      </c>
      <c r="G41" s="89" t="s">
        <v>65</v>
      </c>
      <c r="H41" s="88" t="s">
        <v>65</v>
      </c>
      <c r="I41" s="92"/>
      <c r="J41" s="47"/>
      <c r="K41" s="47"/>
      <c r="L41" s="92"/>
      <c r="M41" s="47"/>
    </row>
    <row r="42" spans="2:13" ht="14.25">
      <c r="B42" s="86" t="s">
        <v>19</v>
      </c>
      <c r="C42" s="104">
        <v>25</v>
      </c>
      <c r="D42" s="89">
        <v>23</v>
      </c>
      <c r="E42" s="92"/>
      <c r="F42" s="112">
        <v>16</v>
      </c>
      <c r="G42" s="112">
        <v>28</v>
      </c>
      <c r="H42" s="112">
        <v>23</v>
      </c>
      <c r="I42" s="91"/>
      <c r="J42" s="47"/>
      <c r="K42" s="47"/>
      <c r="L42" s="91"/>
      <c r="M42" s="47"/>
    </row>
    <row r="43" spans="2:13" ht="14.25">
      <c r="B43" s="86" t="s">
        <v>20</v>
      </c>
      <c r="C43" s="104">
        <v>26</v>
      </c>
      <c r="D43" s="89">
        <v>17</v>
      </c>
      <c r="E43" s="92"/>
      <c r="F43" s="112">
        <v>21</v>
      </c>
      <c r="G43" s="112">
        <v>17</v>
      </c>
      <c r="H43" s="112">
        <v>21</v>
      </c>
      <c r="I43" s="91"/>
      <c r="J43" s="47"/>
      <c r="K43" s="47"/>
      <c r="L43" s="91"/>
      <c r="M43" s="47"/>
    </row>
    <row r="44" spans="2:13" ht="14.25">
      <c r="B44" s="86" t="s">
        <v>21</v>
      </c>
      <c r="C44" s="104">
        <v>25</v>
      </c>
      <c r="D44" s="89">
        <v>24</v>
      </c>
      <c r="E44" s="92"/>
      <c r="F44" s="112">
        <v>20</v>
      </c>
      <c r="G44" s="112">
        <v>20</v>
      </c>
      <c r="H44" s="112">
        <v>23</v>
      </c>
      <c r="I44" s="91"/>
      <c r="J44" s="47"/>
      <c r="K44" s="47"/>
      <c r="L44" s="91"/>
      <c r="M44" s="47"/>
    </row>
    <row r="45" spans="2:13" ht="14.25">
      <c r="B45" s="87" t="s">
        <v>22</v>
      </c>
      <c r="C45" s="104">
        <v>25</v>
      </c>
      <c r="D45" s="89"/>
      <c r="E45" s="92"/>
      <c r="F45" s="112"/>
      <c r="G45" s="112"/>
      <c r="H45" s="112"/>
      <c r="I45" s="91"/>
      <c r="J45" s="47"/>
      <c r="K45" s="47"/>
      <c r="L45" s="91"/>
      <c r="M45" s="47"/>
    </row>
    <row r="46" spans="2:13" ht="15" thickBot="1">
      <c r="B46" s="86" t="s">
        <v>23</v>
      </c>
      <c r="C46" s="105">
        <f>SUM(C42:C45)</f>
        <v>101</v>
      </c>
      <c r="D46" s="90">
        <f>SUM(D42:D45)</f>
        <v>64</v>
      </c>
      <c r="E46" s="92"/>
      <c r="F46" s="112">
        <f>SUM(F42:F45)</f>
        <v>57</v>
      </c>
      <c r="G46" s="112">
        <f>SUM(G42:G45)</f>
        <v>65</v>
      </c>
      <c r="H46" s="112">
        <f>SUM(H42:H45)</f>
        <v>67</v>
      </c>
      <c r="I46" s="91"/>
      <c r="J46" s="47"/>
      <c r="K46" s="47"/>
      <c r="L46" s="91"/>
      <c r="M46" s="47"/>
    </row>
    <row r="47" spans="3:8" ht="15.75" thickBot="1">
      <c r="C47" s="27" t="s">
        <v>97</v>
      </c>
      <c r="D47" s="65">
        <f>SUM(C46:D46)</f>
        <v>165</v>
      </c>
      <c r="G47" s="27" t="s">
        <v>97</v>
      </c>
      <c r="H47" s="65">
        <f>SUM(F46:H46)</f>
        <v>189</v>
      </c>
    </row>
    <row r="48" spans="3:8" ht="15">
      <c r="C48" s="66"/>
      <c r="D48" s="34"/>
      <c r="G48" s="66"/>
      <c r="H48" s="34"/>
    </row>
    <row r="49" spans="2:6" ht="15">
      <c r="B49" s="48" t="s">
        <v>54</v>
      </c>
      <c r="C49" s="23"/>
      <c r="D49" s="23"/>
      <c r="E49" s="22"/>
      <c r="F49" s="106">
        <f>D47+H47</f>
        <v>354</v>
      </c>
    </row>
    <row r="50" spans="2:6" ht="15">
      <c r="B50" s="48" t="s">
        <v>98</v>
      </c>
      <c r="C50" s="51"/>
      <c r="D50" s="51"/>
      <c r="E50" s="51"/>
      <c r="F50" s="110">
        <v>17</v>
      </c>
    </row>
  </sheetData>
  <sheetProtection/>
  <printOptions/>
  <pageMargins left="0.46" right="0.42" top="0.63" bottom="0.7" header="0.5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2"/>
  <sheetViews>
    <sheetView zoomScalePageLayoutView="0" workbookViewId="0" topLeftCell="B1">
      <selection activeCell="E39" sqref="E39"/>
    </sheetView>
  </sheetViews>
  <sheetFormatPr defaultColWidth="9.140625" defaultRowHeight="12.75"/>
  <cols>
    <col min="1" max="1" width="3.421875" style="1" customWidth="1"/>
    <col min="2" max="2" width="11.8515625" style="1" customWidth="1"/>
    <col min="3" max="3" width="1.28515625" style="1" customWidth="1"/>
    <col min="4" max="4" width="8.7109375" style="1" customWidth="1"/>
    <col min="5" max="5" width="11.00390625" style="1" customWidth="1"/>
    <col min="6" max="6" width="1.28515625" style="1" customWidth="1"/>
    <col min="7" max="7" width="9.57421875" style="1" customWidth="1"/>
    <col min="8" max="8" width="9.421875" style="1" customWidth="1"/>
    <col min="9" max="9" width="1.28515625" style="1" customWidth="1"/>
    <col min="10" max="12" width="9.421875" style="1" customWidth="1"/>
    <col min="13" max="13" width="9.57421875" style="1" customWidth="1"/>
    <col min="14" max="16384" width="9.140625" style="1" customWidth="1"/>
  </cols>
  <sheetData>
    <row r="1" ht="15">
      <c r="B1" s="18" t="s">
        <v>24</v>
      </c>
    </row>
    <row r="2" ht="15" thickBot="1"/>
    <row r="3" spans="4:11" ht="15.75" thickBot="1">
      <c r="D3" s="30" t="s">
        <v>88</v>
      </c>
      <c r="E3" s="25"/>
      <c r="F3" s="25"/>
      <c r="G3" s="25"/>
      <c r="H3" s="25"/>
      <c r="I3" s="25"/>
      <c r="J3" s="25"/>
      <c r="K3" s="55"/>
    </row>
    <row r="4" spans="4:9" ht="15">
      <c r="D4" s="75"/>
      <c r="E4" s="77" t="s">
        <v>68</v>
      </c>
      <c r="F4" s="77"/>
      <c r="G4" s="77" t="s">
        <v>10</v>
      </c>
      <c r="H4" s="76"/>
      <c r="I4" s="75"/>
    </row>
    <row r="5" spans="4:9" ht="15.75" thickBot="1">
      <c r="D5" s="75"/>
      <c r="E5" s="78">
        <f>SUM(D20+G20+D40)</f>
        <v>33</v>
      </c>
      <c r="F5" s="78"/>
      <c r="G5" s="78">
        <f>SUM(E20+H20+E40)</f>
        <v>737</v>
      </c>
      <c r="H5" s="76"/>
      <c r="I5" s="75"/>
    </row>
    <row r="6" spans="4:9" ht="15">
      <c r="D6" s="75"/>
      <c r="E6" s="79"/>
      <c r="F6" s="79"/>
      <c r="G6" s="79"/>
      <c r="H6" s="76"/>
      <c r="I6" s="75"/>
    </row>
    <row r="7" spans="4:9" ht="15">
      <c r="D7" s="75"/>
      <c r="E7" s="79"/>
      <c r="F7" s="79"/>
      <c r="G7" s="79"/>
      <c r="H7" s="76"/>
      <c r="I7" s="75"/>
    </row>
    <row r="8" spans="2:11" ht="15">
      <c r="B8" s="56" t="s">
        <v>130</v>
      </c>
      <c r="H8" s="35"/>
      <c r="I8" s="35"/>
      <c r="J8" s="33"/>
      <c r="K8" s="33"/>
    </row>
    <row r="9" spans="2:11" ht="15">
      <c r="B9" s="18" t="s">
        <v>99</v>
      </c>
      <c r="H9" s="47"/>
      <c r="I9" s="47"/>
      <c r="J9" s="47"/>
      <c r="K9" s="47"/>
    </row>
    <row r="10" spans="11:14" ht="14.25">
      <c r="K10" s="47"/>
      <c r="L10" s="47"/>
      <c r="M10" s="47"/>
      <c r="N10" s="47"/>
    </row>
    <row r="11" spans="4:14" ht="15">
      <c r="D11" s="20" t="s">
        <v>85</v>
      </c>
      <c r="E11" s="22"/>
      <c r="F11" s="33"/>
      <c r="G11" s="72" t="s">
        <v>85</v>
      </c>
      <c r="H11" s="72"/>
      <c r="I11" s="35"/>
      <c r="J11" s="35"/>
      <c r="K11" s="47"/>
      <c r="L11" s="33"/>
      <c r="M11" s="33"/>
      <c r="N11" s="47"/>
    </row>
    <row r="12" spans="4:14" ht="15">
      <c r="D12" s="39" t="s">
        <v>86</v>
      </c>
      <c r="E12" s="41"/>
      <c r="F12" s="33"/>
      <c r="G12" s="72" t="s">
        <v>87</v>
      </c>
      <c r="H12" s="72"/>
      <c r="I12" s="35"/>
      <c r="J12" s="35"/>
      <c r="K12" s="47"/>
      <c r="L12" s="33"/>
      <c r="M12" s="33"/>
      <c r="N12" s="47"/>
    </row>
    <row r="13" spans="4:14" ht="15">
      <c r="D13" s="39"/>
      <c r="E13" s="41"/>
      <c r="F13" s="33"/>
      <c r="G13" s="72"/>
      <c r="H13" s="72"/>
      <c r="I13" s="35"/>
      <c r="J13" s="35"/>
      <c r="K13" s="47"/>
      <c r="L13" s="47"/>
      <c r="M13" s="47"/>
      <c r="N13" s="47"/>
    </row>
    <row r="14" spans="4:14" ht="14.25">
      <c r="D14" s="7" t="s">
        <v>83</v>
      </c>
      <c r="E14" s="7" t="s">
        <v>65</v>
      </c>
      <c r="G14" s="7" t="s">
        <v>83</v>
      </c>
      <c r="H14" s="7" t="s">
        <v>65</v>
      </c>
      <c r="I14" s="73"/>
      <c r="J14" s="73"/>
      <c r="K14" s="47"/>
      <c r="L14" s="47"/>
      <c r="M14" s="47"/>
      <c r="N14" s="47"/>
    </row>
    <row r="15" spans="4:14" ht="14.25">
      <c r="D15" s="2"/>
      <c r="E15" s="2"/>
      <c r="G15" s="2"/>
      <c r="H15" s="2"/>
      <c r="I15" s="73"/>
      <c r="J15" s="73"/>
      <c r="K15" s="47"/>
      <c r="L15" s="68"/>
      <c r="M15" s="68"/>
      <c r="N15" s="47"/>
    </row>
    <row r="16" spans="2:14" ht="14.25">
      <c r="B16" s="1" t="s">
        <v>25</v>
      </c>
      <c r="D16" s="54">
        <v>4</v>
      </c>
      <c r="E16" s="54">
        <v>78</v>
      </c>
      <c r="F16" s="54"/>
      <c r="G16" s="54">
        <v>2</v>
      </c>
      <c r="H16" s="54">
        <v>42</v>
      </c>
      <c r="I16" s="73"/>
      <c r="J16" s="73"/>
      <c r="K16" s="47"/>
      <c r="L16" s="68"/>
      <c r="M16" s="68"/>
      <c r="N16" s="47"/>
    </row>
    <row r="17" spans="2:14" ht="14.25">
      <c r="B17" s="1" t="s">
        <v>12</v>
      </c>
      <c r="D17" s="111">
        <v>4</v>
      </c>
      <c r="E17" s="111">
        <v>85</v>
      </c>
      <c r="F17" s="68"/>
      <c r="G17" s="111">
        <v>1</v>
      </c>
      <c r="H17" s="111">
        <v>22</v>
      </c>
      <c r="I17" s="71"/>
      <c r="J17" s="71"/>
      <c r="K17" s="47"/>
      <c r="L17" s="68"/>
      <c r="M17" s="68"/>
      <c r="N17" s="47"/>
    </row>
    <row r="18" spans="2:14" ht="14.25">
      <c r="B18" s="1" t="s">
        <v>13</v>
      </c>
      <c r="D18" s="54">
        <v>3</v>
      </c>
      <c r="E18" s="54">
        <v>76</v>
      </c>
      <c r="F18" s="68"/>
      <c r="G18" s="54">
        <v>2</v>
      </c>
      <c r="H18" s="54">
        <v>51</v>
      </c>
      <c r="I18" s="71"/>
      <c r="J18" s="71"/>
      <c r="K18" s="47"/>
      <c r="L18" s="68"/>
      <c r="M18" s="68"/>
      <c r="N18" s="47"/>
    </row>
    <row r="19" spans="4:14" ht="15" thickBot="1">
      <c r="D19" s="68"/>
      <c r="E19" s="68"/>
      <c r="F19" s="68"/>
      <c r="G19" s="68"/>
      <c r="H19" s="68"/>
      <c r="I19" s="71"/>
      <c r="J19" s="71"/>
      <c r="K19" s="47"/>
      <c r="L19" s="68"/>
      <c r="M19" s="68"/>
      <c r="N19" s="47"/>
    </row>
    <row r="20" spans="2:14" ht="15.75" thickBot="1">
      <c r="B20" s="18" t="s">
        <v>84</v>
      </c>
      <c r="D20" s="69">
        <f>SUM(D16:D19)</f>
        <v>11</v>
      </c>
      <c r="E20" s="70">
        <f>SUM(E16:E19)</f>
        <v>239</v>
      </c>
      <c r="F20" s="68"/>
      <c r="G20" s="69">
        <f>SUM(G16:G19)</f>
        <v>5</v>
      </c>
      <c r="H20" s="70">
        <f>SUM(H16:I19)</f>
        <v>115</v>
      </c>
      <c r="I20" s="71"/>
      <c r="J20" s="71"/>
      <c r="K20" s="47"/>
      <c r="L20" s="47"/>
      <c r="M20" s="47"/>
      <c r="N20" s="47"/>
    </row>
    <row r="21" spans="4:14" ht="14.25">
      <c r="D21" s="71"/>
      <c r="E21" s="71"/>
      <c r="F21" s="71"/>
      <c r="I21" s="71"/>
      <c r="J21" s="71"/>
      <c r="K21" s="47"/>
      <c r="L21" s="47"/>
      <c r="M21" s="47"/>
      <c r="N21" s="47"/>
    </row>
    <row r="22" spans="4:10" ht="15">
      <c r="D22" s="113" t="s">
        <v>89</v>
      </c>
      <c r="E22" s="114"/>
      <c r="F22" s="114"/>
      <c r="G22" s="115"/>
      <c r="H22" s="74" t="s">
        <v>83</v>
      </c>
      <c r="I22" s="93"/>
      <c r="J22" s="74" t="s">
        <v>65</v>
      </c>
    </row>
    <row r="23" spans="4:10" ht="15">
      <c r="D23" s="116" t="s">
        <v>81</v>
      </c>
      <c r="E23" s="117"/>
      <c r="F23" s="117"/>
      <c r="G23" s="118"/>
      <c r="H23" s="74">
        <f>SUM(D20+G20)</f>
        <v>16</v>
      </c>
      <c r="I23" s="93"/>
      <c r="J23" s="94">
        <f>SUM(E20+H20)</f>
        <v>354</v>
      </c>
    </row>
    <row r="24" spans="4:10" ht="14.25">
      <c r="D24" s="71"/>
      <c r="E24" s="71"/>
      <c r="F24" s="71"/>
      <c r="I24" s="71"/>
      <c r="J24" s="71"/>
    </row>
    <row r="29" spans="2:6" ht="15">
      <c r="B29" s="56" t="s">
        <v>131</v>
      </c>
      <c r="D29" s="66"/>
      <c r="E29" s="34"/>
      <c r="F29" s="34"/>
    </row>
    <row r="30" spans="2:6" ht="15">
      <c r="B30" s="18" t="s">
        <v>100</v>
      </c>
      <c r="D30" s="66"/>
      <c r="E30" s="34"/>
      <c r="F30" s="34"/>
    </row>
    <row r="31" spans="2:6" ht="15">
      <c r="B31" s="18"/>
      <c r="D31" s="66"/>
      <c r="E31" s="34"/>
      <c r="F31" s="34"/>
    </row>
    <row r="32" spans="4:6" ht="15">
      <c r="D32" s="67" t="s">
        <v>82</v>
      </c>
      <c r="E32" s="50"/>
      <c r="F32" s="34"/>
    </row>
    <row r="33" spans="4:6" ht="15">
      <c r="D33" s="39"/>
      <c r="E33" s="41"/>
      <c r="F33" s="34"/>
    </row>
    <row r="34" spans="4:6" ht="15">
      <c r="D34" s="7" t="s">
        <v>83</v>
      </c>
      <c r="E34" s="7" t="s">
        <v>65</v>
      </c>
      <c r="F34" s="34"/>
    </row>
    <row r="35" spans="4:6" ht="15">
      <c r="D35" s="7"/>
      <c r="E35" s="7"/>
      <c r="F35" s="34"/>
    </row>
    <row r="36" spans="2:6" ht="15">
      <c r="B36" s="1" t="s">
        <v>25</v>
      </c>
      <c r="D36" s="54">
        <v>5</v>
      </c>
      <c r="E36" s="54">
        <v>106</v>
      </c>
      <c r="F36" s="34"/>
    </row>
    <row r="37" spans="2:6" ht="15">
      <c r="B37" s="1" t="s">
        <v>12</v>
      </c>
      <c r="D37" s="54">
        <v>6</v>
      </c>
      <c r="E37" s="54">
        <v>131</v>
      </c>
      <c r="F37" s="34"/>
    </row>
    <row r="38" spans="2:6" ht="15">
      <c r="B38" s="1" t="s">
        <v>13</v>
      </c>
      <c r="D38" s="54">
        <v>6</v>
      </c>
      <c r="E38" s="54">
        <v>146</v>
      </c>
      <c r="F38" s="34"/>
    </row>
    <row r="39" spans="4:6" ht="15.75" thickBot="1">
      <c r="D39" s="68"/>
      <c r="E39" s="68"/>
      <c r="F39" s="34"/>
    </row>
    <row r="40" spans="2:6" ht="15.75" thickBot="1">
      <c r="B40" s="18" t="s">
        <v>84</v>
      </c>
      <c r="D40" s="69">
        <f>SUM(D36:D39)</f>
        <v>17</v>
      </c>
      <c r="E40" s="70">
        <f>SUM(E36:E39)</f>
        <v>383</v>
      </c>
      <c r="F40" s="12"/>
    </row>
    <row r="41" spans="2:6" ht="15">
      <c r="B41" s="18"/>
      <c r="D41" s="71"/>
      <c r="E41" s="71"/>
      <c r="F41" s="12"/>
    </row>
    <row r="42" spans="8:12" ht="15">
      <c r="H42" s="35"/>
      <c r="I42" s="35"/>
      <c r="J42" s="33"/>
      <c r="K42" s="33"/>
      <c r="L42" s="33"/>
    </row>
  </sheetData>
  <sheetProtection/>
  <mergeCells count="2">
    <mergeCell ref="D22:G22"/>
    <mergeCell ref="D23:G2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PageLayoutView="0" workbookViewId="0" topLeftCell="A1">
      <selection activeCell="B74" sqref="B74"/>
    </sheetView>
  </sheetViews>
  <sheetFormatPr defaultColWidth="9.140625" defaultRowHeight="12.75"/>
  <cols>
    <col min="1" max="1" width="35.421875" style="1" customWidth="1"/>
    <col min="2" max="2" width="4.7109375" style="1" customWidth="1"/>
    <col min="3" max="3" width="5.421875" style="1" customWidth="1"/>
    <col min="4" max="4" width="4.7109375" style="1" customWidth="1"/>
    <col min="5" max="5" width="5.57421875" style="1" customWidth="1"/>
    <col min="6" max="6" width="4.7109375" style="1" customWidth="1"/>
    <col min="7" max="7" width="6.00390625" style="1" customWidth="1"/>
    <col min="8" max="11" width="4.7109375" style="1" customWidth="1"/>
    <col min="12" max="12" width="9.00390625" style="1" customWidth="1"/>
    <col min="13" max="13" width="7.00390625" style="1" customWidth="1"/>
    <col min="14" max="14" width="7.140625" style="1" customWidth="1"/>
    <col min="15" max="16384" width="9.140625" style="1" customWidth="1"/>
  </cols>
  <sheetData>
    <row r="1" ht="15">
      <c r="A1" s="18" t="s">
        <v>24</v>
      </c>
    </row>
    <row r="2" ht="15">
      <c r="B2" s="17" t="s">
        <v>132</v>
      </c>
    </row>
    <row r="3" ht="9.75" customHeight="1"/>
    <row r="4" spans="1:13" ht="15">
      <c r="A4" s="18" t="s">
        <v>0</v>
      </c>
      <c r="B4" s="36" t="s">
        <v>27</v>
      </c>
      <c r="C4" s="18" t="s">
        <v>1</v>
      </c>
      <c r="D4" s="36" t="s">
        <v>28</v>
      </c>
      <c r="E4" s="18" t="s">
        <v>1</v>
      </c>
      <c r="F4" s="36" t="s">
        <v>29</v>
      </c>
      <c r="G4" s="36" t="s">
        <v>1</v>
      </c>
      <c r="H4" s="36" t="s">
        <v>30</v>
      </c>
      <c r="I4" s="36" t="s">
        <v>1</v>
      </c>
      <c r="J4" s="36" t="s">
        <v>31</v>
      </c>
      <c r="K4" s="1" t="s">
        <v>1</v>
      </c>
      <c r="L4" s="18" t="s">
        <v>2</v>
      </c>
      <c r="M4" s="18"/>
    </row>
    <row r="5" spans="2:13" ht="15">
      <c r="B5" s="1" t="s">
        <v>3</v>
      </c>
      <c r="C5" s="1" t="s">
        <v>4</v>
      </c>
      <c r="D5" s="1" t="s">
        <v>3</v>
      </c>
      <c r="E5" s="1" t="s">
        <v>4</v>
      </c>
      <c r="F5" s="1" t="s">
        <v>3</v>
      </c>
      <c r="G5" s="1" t="s">
        <v>4</v>
      </c>
      <c r="H5" s="1" t="s">
        <v>3</v>
      </c>
      <c r="I5" s="1" t="s">
        <v>4</v>
      </c>
      <c r="J5" s="1" t="s">
        <v>3</v>
      </c>
      <c r="K5" s="1" t="s">
        <v>4</v>
      </c>
      <c r="L5" s="18" t="s">
        <v>5</v>
      </c>
      <c r="M5" s="18" t="s">
        <v>6</v>
      </c>
    </row>
    <row r="6" ht="9.75" customHeight="1"/>
    <row r="7" ht="15">
      <c r="A7" s="18" t="s">
        <v>26</v>
      </c>
    </row>
    <row r="8" spans="1:13" ht="14.25">
      <c r="A8" s="19" t="s">
        <v>114</v>
      </c>
      <c r="B8" s="1">
        <v>1</v>
      </c>
      <c r="C8" s="1">
        <v>19</v>
      </c>
      <c r="D8" s="1">
        <v>1</v>
      </c>
      <c r="E8" s="1">
        <v>24</v>
      </c>
      <c r="F8" s="1">
        <v>1</v>
      </c>
      <c r="G8" s="1">
        <v>12</v>
      </c>
      <c r="H8" s="1">
        <v>1</v>
      </c>
      <c r="I8" s="1">
        <v>22</v>
      </c>
      <c r="J8" s="1">
        <v>1</v>
      </c>
      <c r="K8" s="1">
        <v>11</v>
      </c>
      <c r="L8" s="1">
        <f aca="true" t="shared" si="0" ref="L8:L13">SUM(D8+F8+H8+J8+B8)</f>
        <v>5</v>
      </c>
      <c r="M8" s="1">
        <f aca="true" t="shared" si="1" ref="M8:M13">SUM(C8+K8+I8+G8+E8)</f>
        <v>88</v>
      </c>
    </row>
    <row r="9" spans="1:13" ht="14.25">
      <c r="A9" s="1" t="s">
        <v>134</v>
      </c>
      <c r="B9" s="1">
        <v>2</v>
      </c>
      <c r="C9" s="1">
        <v>46</v>
      </c>
      <c r="D9" s="1">
        <v>3</v>
      </c>
      <c r="E9" s="1">
        <v>70</v>
      </c>
      <c r="F9" s="1">
        <v>1</v>
      </c>
      <c r="G9" s="1">
        <v>17</v>
      </c>
      <c r="H9" s="1">
        <v>0</v>
      </c>
      <c r="I9" s="1">
        <v>0</v>
      </c>
      <c r="J9" s="1">
        <v>1</v>
      </c>
      <c r="K9" s="1">
        <v>27</v>
      </c>
      <c r="L9" s="1">
        <f t="shared" si="0"/>
        <v>7</v>
      </c>
      <c r="M9" s="1">
        <f t="shared" si="1"/>
        <v>160</v>
      </c>
    </row>
    <row r="10" spans="1:13" ht="14.25">
      <c r="A10" s="19" t="s">
        <v>135</v>
      </c>
      <c r="B10" s="1">
        <v>0</v>
      </c>
      <c r="C10" s="1">
        <v>0</v>
      </c>
      <c r="D10" s="1">
        <v>0</v>
      </c>
      <c r="E10" s="1">
        <v>0</v>
      </c>
      <c r="F10" s="1">
        <v>1</v>
      </c>
      <c r="G10" s="1">
        <v>14</v>
      </c>
      <c r="H10" s="1">
        <v>0</v>
      </c>
      <c r="I10" s="1">
        <v>0</v>
      </c>
      <c r="J10" s="1">
        <v>1</v>
      </c>
      <c r="K10" s="1">
        <v>11</v>
      </c>
      <c r="L10" s="1">
        <f t="shared" si="0"/>
        <v>2</v>
      </c>
      <c r="M10" s="1">
        <f t="shared" si="1"/>
        <v>25</v>
      </c>
    </row>
    <row r="11" spans="1:13" ht="14.25">
      <c r="A11" s="19" t="s">
        <v>136</v>
      </c>
      <c r="B11" s="1">
        <v>0</v>
      </c>
      <c r="C11" s="1">
        <v>0</v>
      </c>
      <c r="D11" s="1">
        <v>0</v>
      </c>
      <c r="E11" s="1">
        <v>0</v>
      </c>
      <c r="F11" s="1">
        <v>2</v>
      </c>
      <c r="G11" s="1">
        <v>39</v>
      </c>
      <c r="H11" s="1">
        <v>2</v>
      </c>
      <c r="I11" s="1">
        <v>41</v>
      </c>
      <c r="J11" s="1">
        <v>1</v>
      </c>
      <c r="K11" s="1">
        <v>18</v>
      </c>
      <c r="L11" s="1">
        <f t="shared" si="0"/>
        <v>5</v>
      </c>
      <c r="M11" s="1">
        <f t="shared" si="1"/>
        <v>98</v>
      </c>
    </row>
    <row r="12" spans="1:13" ht="14.25">
      <c r="A12" s="19" t="s">
        <v>137</v>
      </c>
      <c r="B12" s="1">
        <v>0</v>
      </c>
      <c r="C12" s="1">
        <v>0</v>
      </c>
      <c r="D12" s="1">
        <v>0</v>
      </c>
      <c r="E12" s="1">
        <v>0</v>
      </c>
      <c r="F12" s="1">
        <v>1</v>
      </c>
      <c r="G12" s="1">
        <v>26</v>
      </c>
      <c r="H12" s="1">
        <v>2</v>
      </c>
      <c r="I12" s="1">
        <v>39</v>
      </c>
      <c r="J12" s="1">
        <v>1</v>
      </c>
      <c r="K12" s="1">
        <v>16</v>
      </c>
      <c r="L12" s="1">
        <f t="shared" si="0"/>
        <v>4</v>
      </c>
      <c r="M12" s="1">
        <f t="shared" si="1"/>
        <v>81</v>
      </c>
    </row>
    <row r="13" spans="1:14" ht="15">
      <c r="A13" s="1" t="s">
        <v>115</v>
      </c>
      <c r="B13" s="1">
        <v>5</v>
      </c>
      <c r="C13" s="1">
        <v>114</v>
      </c>
      <c r="D13" s="1">
        <v>4</v>
      </c>
      <c r="E13" s="1">
        <v>105</v>
      </c>
      <c r="F13" s="1">
        <v>6</v>
      </c>
      <c r="G13" s="1">
        <v>124</v>
      </c>
      <c r="H13" s="1">
        <v>5</v>
      </c>
      <c r="I13" s="1">
        <v>107</v>
      </c>
      <c r="J13" s="1">
        <v>5</v>
      </c>
      <c r="K13" s="1">
        <v>107</v>
      </c>
      <c r="L13" s="1">
        <f t="shared" si="0"/>
        <v>25</v>
      </c>
      <c r="M13" s="1">
        <f t="shared" si="1"/>
        <v>557</v>
      </c>
      <c r="N13" s="18"/>
    </row>
    <row r="14" spans="1:14" ht="15">
      <c r="A14" s="18"/>
      <c r="J14" s="20" t="s">
        <v>45</v>
      </c>
      <c r="K14" s="21"/>
      <c r="L14" s="22">
        <f>SUM(L8:L13)</f>
        <v>48</v>
      </c>
      <c r="M14" s="23">
        <f>SUM(M8:M13)</f>
        <v>1009</v>
      </c>
      <c r="N14" s="24" t="s">
        <v>46</v>
      </c>
    </row>
    <row r="15" spans="1:14" ht="15">
      <c r="A15" s="18" t="s">
        <v>91</v>
      </c>
      <c r="J15" s="33"/>
      <c r="K15" s="33"/>
      <c r="L15" s="33"/>
      <c r="M15" s="33"/>
      <c r="N15" s="43"/>
    </row>
    <row r="16" spans="1:14" ht="42" customHeight="1">
      <c r="A16" s="44" t="s">
        <v>139</v>
      </c>
      <c r="B16" s="1">
        <v>1</v>
      </c>
      <c r="C16" s="1">
        <v>21</v>
      </c>
      <c r="D16" s="1">
        <v>1</v>
      </c>
      <c r="E16" s="1">
        <v>24</v>
      </c>
      <c r="F16" s="1">
        <v>2</v>
      </c>
      <c r="G16" s="1">
        <v>31</v>
      </c>
      <c r="H16" s="1">
        <v>0</v>
      </c>
      <c r="I16" s="1">
        <v>0</v>
      </c>
      <c r="J16" s="47">
        <v>0</v>
      </c>
      <c r="K16" s="47">
        <v>0</v>
      </c>
      <c r="L16" s="47">
        <f aca="true" t="shared" si="2" ref="L16:M18">SUM(D16+F16+B16+H16+J16)</f>
        <v>4</v>
      </c>
      <c r="M16" s="47">
        <f t="shared" si="2"/>
        <v>76</v>
      </c>
      <c r="N16" s="43"/>
    </row>
    <row r="17" spans="1:14" ht="35.25" customHeight="1">
      <c r="A17" s="52" t="s">
        <v>138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1</v>
      </c>
      <c r="I17" s="1">
        <v>16</v>
      </c>
      <c r="J17" s="1">
        <v>1</v>
      </c>
      <c r="K17" s="1">
        <v>16</v>
      </c>
      <c r="L17" s="47">
        <f t="shared" si="2"/>
        <v>2</v>
      </c>
      <c r="M17" s="47">
        <f t="shared" si="2"/>
        <v>32</v>
      </c>
      <c r="N17" s="43"/>
    </row>
    <row r="18" spans="1:14" ht="30.75" customHeight="1">
      <c r="A18" s="52" t="s">
        <v>112</v>
      </c>
      <c r="B18" s="1">
        <v>1</v>
      </c>
      <c r="C18" s="1">
        <v>18</v>
      </c>
      <c r="D18" s="1">
        <v>1</v>
      </c>
      <c r="E18" s="1">
        <v>25</v>
      </c>
      <c r="F18" s="1">
        <v>1</v>
      </c>
      <c r="G18" s="1">
        <v>15</v>
      </c>
      <c r="H18" s="1">
        <v>0</v>
      </c>
      <c r="I18" s="1">
        <v>0</v>
      </c>
      <c r="J18" s="1">
        <v>0</v>
      </c>
      <c r="K18" s="1">
        <v>0</v>
      </c>
      <c r="L18" s="47">
        <f t="shared" si="2"/>
        <v>3</v>
      </c>
      <c r="M18" s="47">
        <f t="shared" si="2"/>
        <v>58</v>
      </c>
      <c r="N18" s="43"/>
    </row>
    <row r="19" spans="1:14" ht="15">
      <c r="A19" s="18"/>
      <c r="J19" s="20" t="s">
        <v>45</v>
      </c>
      <c r="K19" s="23"/>
      <c r="L19" s="23">
        <f>SUM(L16:L18)</f>
        <v>9</v>
      </c>
      <c r="M19" s="23">
        <f>SUM(M16:M18)</f>
        <v>166</v>
      </c>
      <c r="N19" s="32" t="s">
        <v>46</v>
      </c>
    </row>
    <row r="20" spans="1:14" ht="15">
      <c r="A20" s="18"/>
      <c r="J20" s="33"/>
      <c r="K20" s="33"/>
      <c r="L20" s="33"/>
      <c r="M20" s="33"/>
      <c r="N20" s="43"/>
    </row>
    <row r="21" spans="1:14" ht="15">
      <c r="A21" s="18" t="s">
        <v>140</v>
      </c>
      <c r="J21" s="33"/>
      <c r="K21" s="33"/>
      <c r="L21" s="33"/>
      <c r="M21" s="33"/>
      <c r="N21" s="43"/>
    </row>
    <row r="22" spans="1:14" ht="18" customHeight="1">
      <c r="A22" s="52" t="s">
        <v>143</v>
      </c>
      <c r="B22" s="1">
        <v>0</v>
      </c>
      <c r="C22" s="1">
        <v>0</v>
      </c>
      <c r="D22" s="1">
        <v>0</v>
      </c>
      <c r="E22" s="1">
        <v>0</v>
      </c>
      <c r="F22" s="1">
        <v>1</v>
      </c>
      <c r="G22" s="1">
        <v>21</v>
      </c>
      <c r="H22" s="1">
        <v>1</v>
      </c>
      <c r="I22" s="1">
        <v>22</v>
      </c>
      <c r="J22" s="47">
        <v>1</v>
      </c>
      <c r="K22" s="47">
        <v>12</v>
      </c>
      <c r="L22" s="47">
        <f aca="true" t="shared" si="3" ref="L22:M24">SUM(D22+F22+B22+H22+J22)</f>
        <v>3</v>
      </c>
      <c r="M22" s="47">
        <f t="shared" si="3"/>
        <v>55</v>
      </c>
      <c r="N22" s="43"/>
    </row>
    <row r="23" spans="1:14" ht="15">
      <c r="A23" s="52" t="s">
        <v>141</v>
      </c>
      <c r="B23" s="1">
        <v>0</v>
      </c>
      <c r="C23" s="1">
        <v>0</v>
      </c>
      <c r="D23" s="1">
        <v>0</v>
      </c>
      <c r="E23" s="1">
        <v>0</v>
      </c>
      <c r="F23" s="1">
        <v>1</v>
      </c>
      <c r="G23" s="1">
        <v>22</v>
      </c>
      <c r="H23" s="1">
        <v>0</v>
      </c>
      <c r="I23" s="1">
        <v>0</v>
      </c>
      <c r="J23" s="1">
        <v>1</v>
      </c>
      <c r="K23" s="1">
        <v>16</v>
      </c>
      <c r="L23" s="47">
        <f t="shared" si="3"/>
        <v>2</v>
      </c>
      <c r="M23" s="47">
        <f t="shared" si="3"/>
        <v>38</v>
      </c>
      <c r="N23" s="43"/>
    </row>
    <row r="24" spans="1:14" ht="29.25">
      <c r="A24" s="52" t="s">
        <v>142</v>
      </c>
      <c r="B24" s="1">
        <v>2</v>
      </c>
      <c r="C24" s="1">
        <v>33</v>
      </c>
      <c r="D24" s="1">
        <v>2</v>
      </c>
      <c r="E24" s="1">
        <v>35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47">
        <f t="shared" si="3"/>
        <v>4</v>
      </c>
      <c r="M24" s="47">
        <f t="shared" si="3"/>
        <v>68</v>
      </c>
      <c r="N24" s="43"/>
    </row>
    <row r="25" spans="1:14" ht="15">
      <c r="A25" s="18"/>
      <c r="J25" s="20" t="s">
        <v>45</v>
      </c>
      <c r="K25" s="23"/>
      <c r="L25" s="23">
        <f>SUM(L22:L24)</f>
        <v>9</v>
      </c>
      <c r="M25" s="23">
        <f>SUM(M22:M24)</f>
        <v>161</v>
      </c>
      <c r="N25" s="32" t="s">
        <v>46</v>
      </c>
    </row>
    <row r="26" spans="1:14" ht="15">
      <c r="A26" s="18"/>
      <c r="J26" s="33"/>
      <c r="K26" s="33"/>
      <c r="L26" s="33"/>
      <c r="M26" s="33"/>
      <c r="N26" s="43"/>
    </row>
    <row r="27" spans="1:14" ht="15">
      <c r="A27" s="18"/>
      <c r="J27" s="33"/>
      <c r="K27" s="33"/>
      <c r="L27" s="33"/>
      <c r="M27" s="33"/>
      <c r="N27" s="43"/>
    </row>
    <row r="28" ht="15">
      <c r="A28" s="18" t="s">
        <v>7</v>
      </c>
    </row>
    <row r="29" spans="1:13" ht="14.25">
      <c r="A29" s="96" t="s">
        <v>144</v>
      </c>
      <c r="B29" s="1">
        <v>2</v>
      </c>
      <c r="C29" s="1">
        <v>40</v>
      </c>
      <c r="D29" s="1">
        <v>2</v>
      </c>
      <c r="E29" s="1">
        <v>48</v>
      </c>
      <c r="L29" s="1">
        <f aca="true" t="shared" si="4" ref="L29:L40">SUM(B29+D29+F29+H29+J29)</f>
        <v>4</v>
      </c>
      <c r="M29" s="1">
        <f aca="true" t="shared" si="5" ref="M29:M40">SUM(C29+E29+G29+I29+K29)</f>
        <v>88</v>
      </c>
    </row>
    <row r="30" spans="1:13" ht="14.25">
      <c r="A30" s="95" t="s">
        <v>145</v>
      </c>
      <c r="B30" s="1">
        <v>2</v>
      </c>
      <c r="C30" s="1">
        <v>41</v>
      </c>
      <c r="D30" s="1">
        <v>2</v>
      </c>
      <c r="E30" s="1">
        <v>47</v>
      </c>
      <c r="L30" s="1">
        <f t="shared" si="4"/>
        <v>4</v>
      </c>
      <c r="M30" s="1">
        <f t="shared" si="5"/>
        <v>88</v>
      </c>
    </row>
    <row r="31" spans="1:13" ht="14.25">
      <c r="A31" s="95" t="s">
        <v>146</v>
      </c>
      <c r="B31" s="1">
        <v>3</v>
      </c>
      <c r="C31" s="1">
        <v>68</v>
      </c>
      <c r="D31" s="1">
        <v>4</v>
      </c>
      <c r="E31" s="1">
        <v>90</v>
      </c>
      <c r="L31" s="1">
        <f t="shared" si="4"/>
        <v>7</v>
      </c>
      <c r="M31" s="1">
        <f t="shared" si="5"/>
        <v>158</v>
      </c>
    </row>
    <row r="32" spans="1:13" ht="14.25">
      <c r="A32" s="95" t="s">
        <v>147</v>
      </c>
      <c r="B32" s="1">
        <v>2</v>
      </c>
      <c r="C32" s="1">
        <v>44</v>
      </c>
      <c r="D32" s="1">
        <v>2</v>
      </c>
      <c r="E32" s="1">
        <v>51</v>
      </c>
      <c r="L32" s="1">
        <f t="shared" si="4"/>
        <v>4</v>
      </c>
      <c r="M32" s="1">
        <f t="shared" si="5"/>
        <v>95</v>
      </c>
    </row>
    <row r="33" spans="1:13" ht="14.25">
      <c r="A33" s="95" t="s">
        <v>109</v>
      </c>
      <c r="F33" s="1">
        <v>1</v>
      </c>
      <c r="G33" s="1">
        <v>21</v>
      </c>
      <c r="H33" s="1">
        <v>1</v>
      </c>
      <c r="I33" s="1">
        <v>26</v>
      </c>
      <c r="J33" s="1">
        <v>1</v>
      </c>
      <c r="K33" s="1">
        <v>13</v>
      </c>
      <c r="L33" s="1">
        <f t="shared" si="4"/>
        <v>3</v>
      </c>
      <c r="M33" s="1">
        <f t="shared" si="5"/>
        <v>60</v>
      </c>
    </row>
    <row r="34" spans="1:13" ht="14.25">
      <c r="A34" s="95" t="s">
        <v>110</v>
      </c>
      <c r="F34" s="1">
        <v>1</v>
      </c>
      <c r="G34" s="1">
        <v>12</v>
      </c>
      <c r="H34" s="1">
        <v>1</v>
      </c>
      <c r="I34" s="1">
        <v>22</v>
      </c>
      <c r="J34" s="1">
        <v>1</v>
      </c>
      <c r="K34" s="1">
        <v>13</v>
      </c>
      <c r="L34" s="1">
        <f t="shared" si="4"/>
        <v>3</v>
      </c>
      <c r="M34" s="1">
        <f t="shared" si="5"/>
        <v>47</v>
      </c>
    </row>
    <row r="35" spans="1:13" ht="14.25">
      <c r="A35" s="95" t="s">
        <v>108</v>
      </c>
      <c r="F35" s="1">
        <v>2</v>
      </c>
      <c r="G35" s="1">
        <v>42</v>
      </c>
      <c r="H35" s="1">
        <v>2</v>
      </c>
      <c r="I35" s="1">
        <v>43</v>
      </c>
      <c r="J35" s="1">
        <v>2</v>
      </c>
      <c r="K35" s="1">
        <v>43</v>
      </c>
      <c r="L35" s="1">
        <f t="shared" si="4"/>
        <v>6</v>
      </c>
      <c r="M35" s="1">
        <f t="shared" si="5"/>
        <v>128</v>
      </c>
    </row>
    <row r="36" spans="1:13" ht="14.25">
      <c r="A36" s="95" t="s">
        <v>106</v>
      </c>
      <c r="F36" s="1">
        <v>1</v>
      </c>
      <c r="G36" s="1">
        <v>25</v>
      </c>
      <c r="H36" s="1">
        <v>1</v>
      </c>
      <c r="I36" s="1">
        <v>21</v>
      </c>
      <c r="J36" s="1">
        <v>1</v>
      </c>
      <c r="K36" s="1">
        <v>18</v>
      </c>
      <c r="L36" s="1">
        <f t="shared" si="4"/>
        <v>3</v>
      </c>
      <c r="M36" s="1">
        <f t="shared" si="5"/>
        <v>64</v>
      </c>
    </row>
    <row r="37" spans="1:13" ht="14.25">
      <c r="A37" s="95" t="s">
        <v>107</v>
      </c>
      <c r="J37" s="1">
        <v>1</v>
      </c>
      <c r="K37" s="1">
        <v>26</v>
      </c>
      <c r="L37" s="1">
        <f t="shared" si="4"/>
        <v>1</v>
      </c>
      <c r="M37" s="1">
        <f t="shared" si="5"/>
        <v>26</v>
      </c>
    </row>
    <row r="38" spans="1:13" ht="14.25">
      <c r="A38" s="95" t="s">
        <v>111</v>
      </c>
      <c r="F38" s="1">
        <v>4</v>
      </c>
      <c r="G38" s="1">
        <v>86</v>
      </c>
      <c r="H38" s="1">
        <v>2</v>
      </c>
      <c r="I38" s="1">
        <v>46</v>
      </c>
      <c r="J38" s="1">
        <v>2</v>
      </c>
      <c r="K38" s="1">
        <v>52</v>
      </c>
      <c r="L38" s="1">
        <f t="shared" si="4"/>
        <v>8</v>
      </c>
      <c r="M38" s="1">
        <f t="shared" si="5"/>
        <v>184</v>
      </c>
    </row>
    <row r="39" spans="1:13" ht="14.25">
      <c r="A39" s="95" t="s">
        <v>117</v>
      </c>
      <c r="F39" s="1">
        <v>1</v>
      </c>
      <c r="G39" s="1">
        <v>22</v>
      </c>
      <c r="H39" s="1">
        <v>1</v>
      </c>
      <c r="I39" s="1">
        <v>14</v>
      </c>
      <c r="J39" s="1">
        <v>1</v>
      </c>
      <c r="K39" s="1">
        <v>15</v>
      </c>
      <c r="L39" s="1">
        <f t="shared" si="4"/>
        <v>3</v>
      </c>
      <c r="M39" s="1">
        <f t="shared" si="5"/>
        <v>51</v>
      </c>
    </row>
    <row r="40" spans="1:13" ht="14.25">
      <c r="A40" s="95" t="s">
        <v>116</v>
      </c>
      <c r="F40" s="1">
        <v>1</v>
      </c>
      <c r="G40" s="1">
        <v>16</v>
      </c>
      <c r="H40" s="1">
        <v>1</v>
      </c>
      <c r="I40" s="1">
        <v>21</v>
      </c>
      <c r="L40" s="1">
        <f t="shared" si="4"/>
        <v>2</v>
      </c>
      <c r="M40" s="1">
        <f t="shared" si="5"/>
        <v>37</v>
      </c>
    </row>
    <row r="41" spans="1:14" ht="15">
      <c r="A41" s="18"/>
      <c r="J41" s="20" t="s">
        <v>45</v>
      </c>
      <c r="K41" s="23"/>
      <c r="L41" s="23">
        <f>SUM(L28:L40)</f>
        <v>48</v>
      </c>
      <c r="M41" s="23">
        <f>SUM(M28:M40)</f>
        <v>1026</v>
      </c>
      <c r="N41" s="22" t="s">
        <v>46</v>
      </c>
    </row>
    <row r="42" spans="1:13" ht="15">
      <c r="A42" s="10" t="s">
        <v>90</v>
      </c>
      <c r="L42" s="18"/>
      <c r="M42" s="18"/>
    </row>
    <row r="43" spans="1:13" ht="15">
      <c r="A43" s="44" t="s">
        <v>55</v>
      </c>
      <c r="B43" s="1">
        <v>1</v>
      </c>
      <c r="C43" s="1">
        <v>20</v>
      </c>
      <c r="D43" s="1">
        <v>2</v>
      </c>
      <c r="E43" s="1">
        <v>31</v>
      </c>
      <c r="L43" s="18">
        <f aca="true" t="shared" si="6" ref="L43:M47">SUM(B43+D43+F43+H43+J43)</f>
        <v>3</v>
      </c>
      <c r="M43" s="18">
        <f t="shared" si="6"/>
        <v>51</v>
      </c>
    </row>
    <row r="44" spans="1:13" ht="39">
      <c r="A44" s="44" t="s">
        <v>148</v>
      </c>
      <c r="F44" s="1">
        <v>1</v>
      </c>
      <c r="G44" s="1">
        <v>21</v>
      </c>
      <c r="L44" s="18">
        <f t="shared" si="6"/>
        <v>1</v>
      </c>
      <c r="M44" s="18">
        <f t="shared" si="6"/>
        <v>21</v>
      </c>
    </row>
    <row r="45" spans="1:13" ht="51.75">
      <c r="A45" s="44" t="s">
        <v>149</v>
      </c>
      <c r="F45" s="1">
        <v>1</v>
      </c>
      <c r="G45" s="1">
        <v>28</v>
      </c>
      <c r="L45" s="18">
        <f t="shared" si="6"/>
        <v>1</v>
      </c>
      <c r="M45" s="18">
        <f t="shared" si="6"/>
        <v>28</v>
      </c>
    </row>
    <row r="46" spans="1:13" ht="39">
      <c r="A46" s="44" t="s">
        <v>104</v>
      </c>
      <c r="H46" s="1">
        <v>1</v>
      </c>
      <c r="I46" s="1">
        <v>21</v>
      </c>
      <c r="J46" s="1">
        <v>1</v>
      </c>
      <c r="K46" s="1">
        <v>18</v>
      </c>
      <c r="L46" s="18">
        <f t="shared" si="6"/>
        <v>2</v>
      </c>
      <c r="M46" s="18">
        <f t="shared" si="6"/>
        <v>39</v>
      </c>
    </row>
    <row r="47" spans="1:13" ht="26.25">
      <c r="A47" s="44" t="s">
        <v>105</v>
      </c>
      <c r="B47" s="45"/>
      <c r="H47" s="1">
        <v>1</v>
      </c>
      <c r="I47" s="1">
        <v>20</v>
      </c>
      <c r="J47" s="1">
        <v>1</v>
      </c>
      <c r="K47" s="1">
        <v>19</v>
      </c>
      <c r="L47" s="18">
        <f t="shared" si="6"/>
        <v>2</v>
      </c>
      <c r="M47" s="18">
        <f t="shared" si="6"/>
        <v>39</v>
      </c>
    </row>
    <row r="48" spans="10:14" ht="15">
      <c r="J48" s="20" t="s">
        <v>45</v>
      </c>
      <c r="K48" s="23"/>
      <c r="L48" s="23">
        <f>SUM(L43:L47)</f>
        <v>9</v>
      </c>
      <c r="M48" s="23">
        <f>SUM(M43:M47)</f>
        <v>178</v>
      </c>
      <c r="N48" s="32" t="s">
        <v>46</v>
      </c>
    </row>
    <row r="49" spans="1:14" ht="9.75" customHeight="1">
      <c r="A49" s="17"/>
      <c r="J49" s="33"/>
      <c r="K49" s="33"/>
      <c r="L49" s="33"/>
      <c r="M49" s="33"/>
      <c r="N49" s="43"/>
    </row>
    <row r="50" spans="1:13" ht="15">
      <c r="A50" s="18" t="s">
        <v>48</v>
      </c>
      <c r="B50" s="1">
        <v>2</v>
      </c>
      <c r="C50" s="1">
        <v>40</v>
      </c>
      <c r="D50" s="1">
        <v>2</v>
      </c>
      <c r="E50" s="1">
        <v>51</v>
      </c>
      <c r="F50" s="1">
        <v>2</v>
      </c>
      <c r="G50" s="1">
        <v>48</v>
      </c>
      <c r="H50" s="1">
        <v>2</v>
      </c>
      <c r="I50" s="1">
        <v>45</v>
      </c>
      <c r="J50" s="1">
        <v>2</v>
      </c>
      <c r="K50" s="1">
        <v>44</v>
      </c>
      <c r="L50" s="1">
        <f>SUM(B50+J50+H50+F50+D50)</f>
        <v>10</v>
      </c>
      <c r="M50" s="1">
        <f>SUM(C50+K50+I50+G50+E50)</f>
        <v>228</v>
      </c>
    </row>
    <row r="51" spans="1:13" ht="15">
      <c r="A51" s="17" t="s">
        <v>49</v>
      </c>
      <c r="B51" s="1">
        <v>4</v>
      </c>
      <c r="C51" s="1">
        <v>86</v>
      </c>
      <c r="D51" s="1">
        <v>3</v>
      </c>
      <c r="E51" s="1">
        <v>82</v>
      </c>
      <c r="F51" s="1">
        <v>3</v>
      </c>
      <c r="G51" s="1">
        <v>73</v>
      </c>
      <c r="H51" s="1">
        <v>4</v>
      </c>
      <c r="I51" s="1">
        <v>98</v>
      </c>
      <c r="J51" s="1">
        <v>4</v>
      </c>
      <c r="K51" s="1">
        <v>94</v>
      </c>
      <c r="L51" s="1">
        <f>SUM(B51+J51+H51+F51+D51)</f>
        <v>18</v>
      </c>
      <c r="M51" s="1">
        <f>SUM(C51+K51+I51+G51+E51)</f>
        <v>433</v>
      </c>
    </row>
    <row r="52" spans="10:14" ht="15">
      <c r="J52" s="20" t="s">
        <v>45</v>
      </c>
      <c r="K52" s="23"/>
      <c r="L52" s="23">
        <f>SUM(L50:L51)</f>
        <v>28</v>
      </c>
      <c r="M52" s="23">
        <f>SUM(M50:M51)</f>
        <v>661</v>
      </c>
      <c r="N52" s="22" t="s">
        <v>46</v>
      </c>
    </row>
    <row r="53" spans="1:13" ht="13.5" customHeight="1">
      <c r="A53" s="18" t="s">
        <v>47</v>
      </c>
      <c r="L53" s="18"/>
      <c r="M53" s="18"/>
    </row>
    <row r="54" spans="1:13" ht="14.25">
      <c r="A54" s="1" t="s">
        <v>101</v>
      </c>
      <c r="B54" s="1">
        <v>3</v>
      </c>
      <c r="C54" s="1">
        <v>82</v>
      </c>
      <c r="D54" s="1">
        <v>3</v>
      </c>
      <c r="E54" s="1">
        <v>83</v>
      </c>
      <c r="F54" s="1">
        <v>3</v>
      </c>
      <c r="G54" s="1">
        <v>77</v>
      </c>
      <c r="H54" s="1">
        <v>3</v>
      </c>
      <c r="I54" s="1">
        <v>72</v>
      </c>
      <c r="J54" s="1">
        <v>4</v>
      </c>
      <c r="K54" s="1">
        <v>80</v>
      </c>
      <c r="L54" s="1">
        <f>SUM(B54+D54+H54+J54+F54)</f>
        <v>16</v>
      </c>
      <c r="M54" s="1">
        <f>SUM(C54+E54+I54+K54+G54)</f>
        <v>394</v>
      </c>
    </row>
    <row r="55" spans="1:13" ht="14.25">
      <c r="A55" s="42" t="s">
        <v>102</v>
      </c>
      <c r="B55" s="1">
        <v>4</v>
      </c>
      <c r="C55" s="1">
        <v>111</v>
      </c>
      <c r="D55" s="1">
        <v>3</v>
      </c>
      <c r="E55" s="1">
        <v>84</v>
      </c>
      <c r="F55" s="1">
        <v>4</v>
      </c>
      <c r="G55" s="1">
        <v>96</v>
      </c>
      <c r="H55" s="1">
        <v>3</v>
      </c>
      <c r="I55" s="1">
        <v>65</v>
      </c>
      <c r="J55" s="1">
        <v>3</v>
      </c>
      <c r="K55" s="1">
        <v>64</v>
      </c>
      <c r="L55" s="1">
        <f>SUM(B55+D55+H55+J55+F55)</f>
        <v>17</v>
      </c>
      <c r="M55" s="1">
        <f>SUM(C55+E55+I55+K55+G55)</f>
        <v>420</v>
      </c>
    </row>
    <row r="56" spans="1:14" ht="15">
      <c r="A56" s="18"/>
      <c r="J56" s="20" t="s">
        <v>45</v>
      </c>
      <c r="K56" s="23"/>
      <c r="L56" s="23">
        <f>SUM(L54:L55)</f>
        <v>33</v>
      </c>
      <c r="M56" s="23">
        <f>SUM(M54:M55)</f>
        <v>814</v>
      </c>
      <c r="N56" s="22" t="s">
        <v>46</v>
      </c>
    </row>
    <row r="57" spans="1:14" ht="9.75" customHeight="1">
      <c r="A57" s="18"/>
      <c r="J57" s="33"/>
      <c r="K57" s="33"/>
      <c r="L57" s="33"/>
      <c r="M57" s="33"/>
      <c r="N57" s="33"/>
    </row>
    <row r="58" spans="1:14" ht="15">
      <c r="A58" s="17"/>
      <c r="J58" s="3"/>
      <c r="K58" s="37" t="s">
        <v>51</v>
      </c>
      <c r="L58" s="38"/>
      <c r="M58" s="37"/>
      <c r="N58" s="4"/>
    </row>
    <row r="59" spans="1:14" ht="15">
      <c r="A59" s="17"/>
      <c r="J59" s="39" t="s">
        <v>45</v>
      </c>
      <c r="K59" s="40"/>
      <c r="L59" s="40">
        <f>SUM(L56+L52)</f>
        <v>61</v>
      </c>
      <c r="M59" s="40">
        <f>SUM(M56+M52)</f>
        <v>1475</v>
      </c>
      <c r="N59" s="41" t="s">
        <v>46</v>
      </c>
    </row>
    <row r="60" spans="1:14" ht="6.75" customHeight="1">
      <c r="A60" s="17"/>
      <c r="J60" s="33"/>
      <c r="K60" s="33"/>
      <c r="L60" s="33"/>
      <c r="M60" s="33"/>
      <c r="N60" s="33"/>
    </row>
    <row r="61" spans="1:13" ht="15">
      <c r="A61" s="18" t="s">
        <v>124</v>
      </c>
      <c r="L61" s="18"/>
      <c r="M61" s="18"/>
    </row>
    <row r="62" spans="1:13" ht="15">
      <c r="A62" s="1" t="s">
        <v>118</v>
      </c>
      <c r="B62" s="1">
        <v>1</v>
      </c>
      <c r="C62" s="1">
        <v>19</v>
      </c>
      <c r="D62" s="1">
        <v>1</v>
      </c>
      <c r="E62" s="1">
        <v>21</v>
      </c>
      <c r="F62" s="1">
        <v>1</v>
      </c>
      <c r="G62" s="1">
        <v>22</v>
      </c>
      <c r="L62" s="18">
        <f>SUM(D62+F62+B62+H62+J62)</f>
        <v>3</v>
      </c>
      <c r="M62" s="18">
        <f>SUM(E62+G62+C62+I62+K62)</f>
        <v>62</v>
      </c>
    </row>
    <row r="63" spans="1:13" ht="15">
      <c r="A63" s="1" t="s">
        <v>119</v>
      </c>
      <c r="B63" s="1">
        <v>1</v>
      </c>
      <c r="C63" s="1">
        <v>20</v>
      </c>
      <c r="D63" s="1">
        <v>1</v>
      </c>
      <c r="E63" s="1">
        <v>22</v>
      </c>
      <c r="F63" s="1">
        <v>1</v>
      </c>
      <c r="G63" s="1">
        <v>22</v>
      </c>
      <c r="L63" s="18">
        <f aca="true" t="shared" si="7" ref="L63:L70">SUM(D63+F63+B63+H63+J63)</f>
        <v>3</v>
      </c>
      <c r="M63" s="18">
        <f aca="true" t="shared" si="8" ref="M63:M70">SUM(E63+G63+C63+I63+K63)</f>
        <v>64</v>
      </c>
    </row>
    <row r="64" spans="1:13" ht="15">
      <c r="A64" s="1" t="s">
        <v>120</v>
      </c>
      <c r="B64" s="1">
        <v>1</v>
      </c>
      <c r="C64" s="1">
        <v>22</v>
      </c>
      <c r="D64" s="1">
        <v>1</v>
      </c>
      <c r="E64" s="1">
        <v>23</v>
      </c>
      <c r="F64" s="1">
        <v>1</v>
      </c>
      <c r="G64" s="1">
        <v>21</v>
      </c>
      <c r="L64" s="18">
        <f t="shared" si="7"/>
        <v>3</v>
      </c>
      <c r="M64" s="18">
        <f t="shared" si="8"/>
        <v>66</v>
      </c>
    </row>
    <row r="65" spans="1:13" ht="15">
      <c r="A65" s="1" t="s">
        <v>121</v>
      </c>
      <c r="B65" s="1">
        <v>1</v>
      </c>
      <c r="C65" s="1">
        <v>17</v>
      </c>
      <c r="D65" s="1">
        <v>1</v>
      </c>
      <c r="E65" s="1">
        <v>20</v>
      </c>
      <c r="F65" s="1">
        <v>1</v>
      </c>
      <c r="G65" s="1">
        <v>19</v>
      </c>
      <c r="L65" s="18">
        <f t="shared" si="7"/>
        <v>3</v>
      </c>
      <c r="M65" s="18">
        <f t="shared" si="8"/>
        <v>56</v>
      </c>
    </row>
    <row r="66" spans="1:13" ht="15">
      <c r="A66" s="1" t="s">
        <v>122</v>
      </c>
      <c r="B66" s="1">
        <v>1</v>
      </c>
      <c r="C66" s="1">
        <v>8</v>
      </c>
      <c r="D66" s="1">
        <v>1</v>
      </c>
      <c r="E66" s="1">
        <v>8</v>
      </c>
      <c r="F66" s="1">
        <v>1</v>
      </c>
      <c r="G66" s="1">
        <v>10</v>
      </c>
      <c r="L66" s="18">
        <f t="shared" si="7"/>
        <v>3</v>
      </c>
      <c r="M66" s="18">
        <f t="shared" si="8"/>
        <v>26</v>
      </c>
    </row>
    <row r="67" spans="1:13" ht="15">
      <c r="A67" s="1" t="s">
        <v>123</v>
      </c>
      <c r="B67" s="1">
        <v>2</v>
      </c>
      <c r="C67" s="1">
        <v>42</v>
      </c>
      <c r="D67" s="1">
        <v>2</v>
      </c>
      <c r="E67" s="1">
        <v>46</v>
      </c>
      <c r="F67" s="1">
        <v>2</v>
      </c>
      <c r="G67" s="1">
        <v>36</v>
      </c>
      <c r="L67" s="18">
        <f t="shared" si="7"/>
        <v>6</v>
      </c>
      <c r="M67" s="18">
        <f t="shared" si="8"/>
        <v>124</v>
      </c>
    </row>
    <row r="68" spans="1:13" ht="15">
      <c r="A68" s="1" t="s">
        <v>150</v>
      </c>
      <c r="H68" s="1">
        <v>1</v>
      </c>
      <c r="I68" s="1">
        <v>32</v>
      </c>
      <c r="L68" s="18">
        <f t="shared" si="7"/>
        <v>1</v>
      </c>
      <c r="M68" s="18">
        <f t="shared" si="8"/>
        <v>32</v>
      </c>
    </row>
    <row r="69" spans="1:13" ht="15">
      <c r="A69" s="1" t="s">
        <v>151</v>
      </c>
      <c r="H69" s="1">
        <v>1</v>
      </c>
      <c r="I69" s="1">
        <v>22</v>
      </c>
      <c r="L69" s="18">
        <f t="shared" si="7"/>
        <v>1</v>
      </c>
      <c r="M69" s="18">
        <f t="shared" si="8"/>
        <v>22</v>
      </c>
    </row>
    <row r="70" spans="1:13" ht="15">
      <c r="A70" s="1" t="s">
        <v>152</v>
      </c>
      <c r="H70" s="1">
        <v>1</v>
      </c>
      <c r="I70" s="1">
        <v>19</v>
      </c>
      <c r="L70" s="18">
        <f t="shared" si="7"/>
        <v>1</v>
      </c>
      <c r="M70" s="18">
        <f t="shared" si="8"/>
        <v>19</v>
      </c>
    </row>
    <row r="71" spans="10:14" ht="15">
      <c r="J71" s="20" t="s">
        <v>45</v>
      </c>
      <c r="K71" s="23"/>
      <c r="L71" s="23">
        <f>SUM(L62:L70)</f>
        <v>24</v>
      </c>
      <c r="M71" s="23">
        <f>SUM(M62:M70)</f>
        <v>471</v>
      </c>
      <c r="N71" s="22" t="s">
        <v>46</v>
      </c>
    </row>
    <row r="72" spans="10:14" ht="6.75" customHeight="1">
      <c r="J72" s="33"/>
      <c r="K72" s="33"/>
      <c r="L72" s="33"/>
      <c r="M72" s="33"/>
      <c r="N72" s="33"/>
    </row>
    <row r="73" spans="1:14" ht="15">
      <c r="A73" s="18" t="s">
        <v>113</v>
      </c>
      <c r="J73" s="33"/>
      <c r="K73" s="33"/>
      <c r="L73" s="33"/>
      <c r="M73" s="33"/>
      <c r="N73" s="33"/>
    </row>
    <row r="74" spans="1:14" ht="15">
      <c r="A74" s="1" t="s">
        <v>154</v>
      </c>
      <c r="B74" s="1">
        <v>2</v>
      </c>
      <c r="C74" s="1">
        <v>24</v>
      </c>
      <c r="J74" s="33"/>
      <c r="K74" s="33"/>
      <c r="L74" s="33">
        <f aca="true" t="shared" si="9" ref="L74:M78">SUM(B74)</f>
        <v>2</v>
      </c>
      <c r="M74" s="33">
        <f t="shared" si="9"/>
        <v>24</v>
      </c>
      <c r="N74" s="33"/>
    </row>
    <row r="75" spans="1:14" ht="15">
      <c r="A75" s="1" t="s">
        <v>153</v>
      </c>
      <c r="B75" s="1">
        <v>1</v>
      </c>
      <c r="C75" s="1">
        <v>11</v>
      </c>
      <c r="J75" s="33"/>
      <c r="K75" s="33"/>
      <c r="L75" s="33">
        <f t="shared" si="9"/>
        <v>1</v>
      </c>
      <c r="M75" s="33">
        <f t="shared" si="9"/>
        <v>11</v>
      </c>
      <c r="N75" s="33"/>
    </row>
    <row r="76" spans="1:14" ht="15">
      <c r="A76" s="1" t="s">
        <v>127</v>
      </c>
      <c r="B76" s="1">
        <v>3</v>
      </c>
      <c r="C76" s="1">
        <v>60</v>
      </c>
      <c r="J76" s="33"/>
      <c r="K76" s="33"/>
      <c r="L76" s="33">
        <f t="shared" si="9"/>
        <v>3</v>
      </c>
      <c r="M76" s="33">
        <f t="shared" si="9"/>
        <v>60</v>
      </c>
      <c r="N76" s="33"/>
    </row>
    <row r="77" spans="1:14" ht="15">
      <c r="A77" s="1" t="s">
        <v>128</v>
      </c>
      <c r="B77" s="1">
        <v>2</v>
      </c>
      <c r="C77" s="1">
        <v>34</v>
      </c>
      <c r="J77" s="33"/>
      <c r="K77" s="33"/>
      <c r="L77" s="33">
        <f t="shared" si="9"/>
        <v>2</v>
      </c>
      <c r="M77" s="33">
        <f t="shared" si="9"/>
        <v>34</v>
      </c>
      <c r="N77" s="33"/>
    </row>
    <row r="78" spans="1:14" ht="15">
      <c r="A78" s="1" t="s">
        <v>129</v>
      </c>
      <c r="B78" s="1">
        <v>2</v>
      </c>
      <c r="C78" s="1">
        <v>25</v>
      </c>
      <c r="J78" s="33"/>
      <c r="K78" s="33"/>
      <c r="L78" s="33">
        <f t="shared" si="9"/>
        <v>2</v>
      </c>
      <c r="M78" s="33">
        <f t="shared" si="9"/>
        <v>25</v>
      </c>
      <c r="N78" s="33"/>
    </row>
    <row r="79" spans="10:14" ht="15">
      <c r="J79" s="20" t="s">
        <v>45</v>
      </c>
      <c r="K79" s="23"/>
      <c r="L79" s="23">
        <f>SUM(L74:L78)</f>
        <v>10</v>
      </c>
      <c r="M79" s="23">
        <f>SUM(M74:M78)</f>
        <v>154</v>
      </c>
      <c r="N79" s="22" t="s">
        <v>46</v>
      </c>
    </row>
    <row r="80" spans="10:14" ht="15">
      <c r="J80" s="33"/>
      <c r="K80" s="33"/>
      <c r="L80" s="33"/>
      <c r="M80" s="33"/>
      <c r="N80" s="33"/>
    </row>
    <row r="81" spans="1:14" ht="18">
      <c r="A81" s="18" t="s">
        <v>2</v>
      </c>
      <c r="B81" s="18">
        <f>SUM(B8:B80)</f>
        <v>52</v>
      </c>
      <c r="C81" s="18">
        <f>SUM(C8:C78)</f>
        <v>1065</v>
      </c>
      <c r="D81" s="18">
        <f>SUM(D8:D67)</f>
        <v>42</v>
      </c>
      <c r="E81" s="18">
        <f>SUM(E8:E67)</f>
        <v>990</v>
      </c>
      <c r="F81" s="18">
        <f>SUM(F8:F67)</f>
        <v>49</v>
      </c>
      <c r="G81" s="18">
        <f>SUM(G8:G67)</f>
        <v>1018</v>
      </c>
      <c r="H81" s="18">
        <f>SUM(H8:H80)</f>
        <v>38</v>
      </c>
      <c r="I81" s="18">
        <f>SUM(I8:I70)</f>
        <v>834</v>
      </c>
      <c r="J81" s="18">
        <f>SUM(J8:J67)</f>
        <v>37</v>
      </c>
      <c r="K81" s="18">
        <f>SUM(K8:K67)</f>
        <v>733</v>
      </c>
      <c r="L81" s="18">
        <f>SUM(L71+L48+L19+L41+L14+L52+L56+L79)</f>
        <v>209</v>
      </c>
      <c r="M81" s="119">
        <f>SUM(M71++M56+M52+M41+M14+M19+M48+M79+M25)</f>
        <v>4640</v>
      </c>
      <c r="N81" s="119"/>
    </row>
    <row r="82" ht="14.25">
      <c r="A82" s="11" t="s">
        <v>50</v>
      </c>
    </row>
    <row r="83" ht="14.25">
      <c r="A83" s="11" t="s">
        <v>125</v>
      </c>
    </row>
    <row r="84" ht="14.25">
      <c r="A84" s="1" t="s">
        <v>126</v>
      </c>
    </row>
  </sheetData>
  <sheetProtection/>
  <mergeCells count="1">
    <mergeCell ref="M81:N81"/>
  </mergeCells>
  <printOptions gridLines="1"/>
  <pageMargins left="0.7874015748031497" right="0.7480314960629921" top="0.3937007874015748" bottom="0.4330708661417323" header="0.7480314960629921" footer="0.2755905511811024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7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3.7109375" style="13" customWidth="1"/>
    <col min="2" max="2" width="27.28125" style="13" customWidth="1"/>
    <col min="3" max="3" width="4.28125" style="13" customWidth="1"/>
    <col min="4" max="4" width="16.8515625" style="13" customWidth="1"/>
    <col min="5" max="16384" width="9.140625" style="13" customWidth="1"/>
  </cols>
  <sheetData>
    <row r="2" spans="2:4" ht="15.75">
      <c r="B2" s="109" t="s">
        <v>24</v>
      </c>
      <c r="C2" s="10"/>
      <c r="D2" s="10"/>
    </row>
    <row r="4" ht="15">
      <c r="B4" s="13" t="s">
        <v>32</v>
      </c>
    </row>
    <row r="6" spans="2:4" ht="15">
      <c r="B6" s="14" t="s">
        <v>133</v>
      </c>
      <c r="C6" s="14"/>
      <c r="D6" s="14"/>
    </row>
    <row r="8" ht="15">
      <c r="B8" s="13" t="s">
        <v>33</v>
      </c>
    </row>
    <row r="10" ht="15">
      <c r="B10" s="13" t="s">
        <v>34</v>
      </c>
    </row>
    <row r="12" ht="15.75">
      <c r="D12" s="16" t="s">
        <v>2</v>
      </c>
    </row>
    <row r="13" spans="2:4" ht="15">
      <c r="B13" s="13" t="s">
        <v>15</v>
      </c>
      <c r="D13" s="15">
        <v>854</v>
      </c>
    </row>
    <row r="14" spans="2:4" ht="15">
      <c r="B14" s="13" t="s">
        <v>41</v>
      </c>
      <c r="D14" s="15">
        <v>109</v>
      </c>
    </row>
    <row r="15" spans="2:4" ht="15">
      <c r="B15" s="13" t="s">
        <v>35</v>
      </c>
      <c r="D15" s="15">
        <v>321</v>
      </c>
    </row>
    <row r="16" spans="2:4" ht="15">
      <c r="B16" s="13" t="s">
        <v>40</v>
      </c>
      <c r="D16" s="15">
        <v>302</v>
      </c>
    </row>
    <row r="17" spans="2:4" ht="15">
      <c r="B17" s="13" t="s">
        <v>36</v>
      </c>
      <c r="D17" s="15">
        <v>341</v>
      </c>
    </row>
    <row r="18" spans="2:4" ht="15">
      <c r="B18" s="13" t="s">
        <v>42</v>
      </c>
      <c r="D18" s="15">
        <v>184</v>
      </c>
    </row>
    <row r="19" spans="2:4" ht="15">
      <c r="B19" s="13" t="s">
        <v>37</v>
      </c>
      <c r="D19" s="15">
        <v>428</v>
      </c>
    </row>
    <row r="20" spans="2:4" ht="15">
      <c r="B20" s="13" t="s">
        <v>103</v>
      </c>
      <c r="D20" s="15">
        <v>516</v>
      </c>
    </row>
    <row r="21" spans="2:4" ht="15">
      <c r="B21" s="13" t="s">
        <v>38</v>
      </c>
      <c r="D21" s="15">
        <v>234</v>
      </c>
    </row>
    <row r="22" spans="2:4" ht="15">
      <c r="B22" s="13" t="s">
        <v>39</v>
      </c>
      <c r="D22" s="15">
        <v>595</v>
      </c>
    </row>
    <row r="23" spans="2:4" ht="15">
      <c r="B23" s="13" t="s">
        <v>43</v>
      </c>
      <c r="D23" s="15">
        <v>167</v>
      </c>
    </row>
    <row r="24" spans="2:4" ht="15">
      <c r="B24" s="13" t="s">
        <v>44</v>
      </c>
      <c r="D24" s="15">
        <v>589</v>
      </c>
    </row>
    <row r="25" ht="15">
      <c r="D25" s="15"/>
    </row>
    <row r="26" ht="15">
      <c r="D26" s="15"/>
    </row>
    <row r="27" spans="2:4" ht="15.75">
      <c r="B27" s="31" t="s">
        <v>2</v>
      </c>
      <c r="C27" s="31"/>
      <c r="D27" s="16">
        <f>SUM(D13:D26)</f>
        <v>4640</v>
      </c>
    </row>
  </sheetData>
  <sheetProtection/>
  <printOptions gridLines="1"/>
  <pageMargins left="1.2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Mirano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Pubblica Istruzione</dc:creator>
  <cp:keywords/>
  <dc:description/>
  <cp:lastModifiedBy>Nicoletta Saccarola</cp:lastModifiedBy>
  <cp:lastPrinted>2020-01-09T12:40:43Z</cp:lastPrinted>
  <dcterms:created xsi:type="dcterms:W3CDTF">2000-11-09T09:50:49Z</dcterms:created>
  <dcterms:modified xsi:type="dcterms:W3CDTF">2020-11-24T16:00:26Z</dcterms:modified>
  <cp:category/>
  <cp:version/>
  <cp:contentType/>
  <cp:contentStatus/>
</cp:coreProperties>
</file>